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ctrlProps/ctrlProp1.xml" ContentType="application/vnd.ms-excel.controlproperties+xml"/>
  <Override PartName="/xl/tables/table2.xml" ContentType="application/vnd.openxmlformats-officedocument.spreadsheetml.table+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27"/>
  <workbookPr codeName="ThisWorkbook" autoCompressPictures="0"/>
  <mc:AlternateContent xmlns:mc="http://schemas.openxmlformats.org/markup-compatibility/2006">
    <mc:Choice Requires="x15">
      <x15ac:absPath xmlns:x15ac="http://schemas.microsoft.com/office/spreadsheetml/2010/11/ac" url="https://csula-my.sharepoint.com/personal/xtang13_calstatela_edu/Documents/Calstatela 2024fall/2024.8.20-2025.1/CIS 5200-System Analysis and Design/week 7 midterm/project/Project Plan/"/>
    </mc:Choice>
  </mc:AlternateContent>
  <xr:revisionPtr revIDLastSave="1010" documentId="8_{A7004ED7-328C-624D-9BCB-96AD1E235F5D}" xr6:coauthVersionLast="47" xr6:coauthVersionMax="47" xr10:uidLastSave="{09AEE7FE-44B0-3148-939E-3344621169E4}"/>
  <bookViews>
    <workbookView xWindow="0" yWindow="740" windowWidth="28800" windowHeight="17220" xr2:uid="{00000000-000D-0000-FFFF-FFFF00000000}"/>
  </bookViews>
  <sheets>
    <sheet name="TASKS" sheetId="1" r:id="rId1"/>
    <sheet name="Gantt View" sheetId="6" r:id="rId2"/>
    <sheet name="Project Requirement " sheetId="2" r:id="rId3"/>
    <sheet name="command" sheetId="3" r:id="rId4"/>
    <sheet name="map view" sheetId="4" r:id="rId5"/>
    <sheet name="crime workflow" sheetId="5" r:id="rId6"/>
  </sheets>
  <definedNames>
    <definedName name="_xlnm._FilterDatabase" localSheetId="0" hidden="1">TASKS!$A$2:$A$55</definedName>
    <definedName name="Milestone_Marker" localSheetId="1">'Gantt View'!$C$6</definedName>
    <definedName name="_xlnm.Print_Titles" localSheetId="0">TASKS!$2:$2</definedName>
    <definedName name="Project_Start" localSheetId="1">'Gantt View'!$C$5</definedName>
    <definedName name="Scrolling_Increment" localSheetId="1">'Gantt View'!$V$5</definedName>
    <definedName name="Today" localSheetId="1">TODAY()</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G61" i="6" l="1"/>
  <c r="G60" i="6"/>
  <c r="G59" i="6"/>
  <c r="G58" i="6"/>
  <c r="G57" i="6"/>
  <c r="G56" i="6"/>
  <c r="G55" i="6"/>
  <c r="G54" i="6"/>
  <c r="G53" i="6"/>
  <c r="G52" i="6"/>
  <c r="G51" i="6"/>
  <c r="G50" i="6"/>
  <c r="G49" i="6"/>
  <c r="G48" i="6"/>
  <c r="G47" i="6"/>
  <c r="G46" i="6"/>
  <c r="G45" i="6"/>
  <c r="G44" i="6"/>
  <c r="G43" i="6"/>
  <c r="G42" i="6"/>
  <c r="G41" i="6"/>
  <c r="G40" i="6"/>
  <c r="G39" i="6"/>
  <c r="G38" i="6"/>
  <c r="G37" i="6"/>
  <c r="G36" i="6"/>
  <c r="G35" i="6"/>
  <c r="G34" i="6"/>
  <c r="G33" i="6"/>
  <c r="G32" i="6"/>
  <c r="G31" i="6"/>
  <c r="G30" i="6"/>
  <c r="G29" i="6"/>
  <c r="G28" i="6"/>
  <c r="G27" i="6"/>
  <c r="G26" i="6"/>
  <c r="G25" i="6"/>
  <c r="G24" i="6"/>
  <c r="G23" i="6"/>
  <c r="G22" i="6"/>
  <c r="G21" i="6"/>
  <c r="G20" i="6"/>
  <c r="G19" i="6"/>
  <c r="G18" i="6"/>
  <c r="G17" i="6"/>
  <c r="G16" i="6"/>
  <c r="G15" i="6"/>
  <c r="G14" i="6"/>
  <c r="G13" i="6"/>
  <c r="G12" i="6"/>
  <c r="G11" i="6"/>
  <c r="F10" i="6"/>
  <c r="G10" i="6" s="1"/>
  <c r="D6" i="6"/>
  <c r="C5" i="6"/>
  <c r="I7" i="6" s="1"/>
  <c r="I46" i="6" s="1"/>
  <c r="F32" i="1"/>
  <c r="F12" i="1"/>
  <c r="F7" i="1"/>
  <c r="F50" i="1"/>
  <c r="F31" i="1"/>
  <c r="F30" i="1"/>
  <c r="F29" i="1"/>
  <c r="F28" i="1"/>
  <c r="F54" i="1"/>
  <c r="F27" i="1"/>
  <c r="F26" i="1"/>
  <c r="F11" i="1"/>
  <c r="F15" i="1"/>
  <c r="F16" i="1"/>
  <c r="F24" i="1"/>
  <c r="F25" i="1"/>
  <c r="F18" i="1"/>
  <c r="F19" i="1"/>
  <c r="F20" i="1"/>
  <c r="F21" i="1"/>
  <c r="F14" i="1"/>
  <c r="F10" i="1"/>
  <c r="F9" i="1"/>
  <c r="F53" i="1"/>
  <c r="F52" i="1"/>
  <c r="F51" i="1"/>
  <c r="F49" i="1"/>
  <c r="F48" i="1"/>
  <c r="F47" i="1"/>
  <c r="F46" i="1"/>
  <c r="F23" i="1"/>
  <c r="F45" i="1"/>
  <c r="F44" i="1"/>
  <c r="F43" i="1"/>
  <c r="F41" i="1"/>
  <c r="F40" i="1"/>
  <c r="F39" i="1"/>
  <c r="F38" i="1"/>
  <c r="F36" i="1"/>
  <c r="F35" i="1"/>
  <c r="F34" i="1"/>
  <c r="F42" i="1"/>
  <c r="F33" i="1"/>
  <c r="F37" i="1"/>
  <c r="F5" i="1"/>
  <c r="F22" i="1"/>
  <c r="F4" i="1"/>
  <c r="F17" i="1"/>
  <c r="F13" i="1"/>
  <c r="F8" i="1"/>
  <c r="D3" i="1"/>
  <c r="F6" i="1"/>
  <c r="I31" i="6" l="1"/>
  <c r="I45" i="6"/>
  <c r="I47" i="6"/>
  <c r="I34" i="6"/>
  <c r="I48" i="6"/>
  <c r="I32" i="6"/>
  <c r="I15" i="6"/>
  <c r="I6" i="6"/>
  <c r="I42" i="6"/>
  <c r="I14" i="6"/>
  <c r="I8" i="6"/>
  <c r="J7" i="6"/>
  <c r="J31" i="6" s="1"/>
  <c r="I10" i="6"/>
  <c r="I30" i="6"/>
  <c r="I44" i="6"/>
  <c r="I16" i="6"/>
  <c r="I51" i="6"/>
  <c r="I33" i="6"/>
  <c r="I43" i="6"/>
  <c r="I12" i="6"/>
  <c r="I13" i="6"/>
  <c r="I35" i="6"/>
  <c r="I40" i="6"/>
  <c r="I49" i="6"/>
  <c r="I41" i="6"/>
  <c r="I50" i="6"/>
  <c r="I52" i="6"/>
  <c r="F3" i="1"/>
  <c r="J34" i="6" l="1"/>
  <c r="J16" i="6"/>
  <c r="J32" i="6"/>
  <c r="J33" i="6"/>
  <c r="J30" i="6"/>
  <c r="J50" i="6"/>
  <c r="J12" i="6"/>
  <c r="J10" i="6"/>
  <c r="J49" i="6"/>
  <c r="J44" i="6"/>
  <c r="J46" i="6"/>
  <c r="J43" i="6"/>
  <c r="J51" i="6"/>
  <c r="J52" i="6"/>
  <c r="J47" i="6"/>
  <c r="J40" i="6"/>
  <c r="J45" i="6"/>
  <c r="J42" i="6"/>
  <c r="J35" i="6"/>
  <c r="J15" i="6"/>
  <c r="J48" i="6"/>
  <c r="J8" i="6"/>
  <c r="J14" i="6"/>
  <c r="J41" i="6"/>
  <c r="J13" i="6"/>
  <c r="K7" i="6"/>
  <c r="K52" i="6" l="1"/>
  <c r="K45" i="6"/>
  <c r="L7" i="6"/>
  <c r="K15" i="6"/>
  <c r="K14" i="6"/>
  <c r="K47" i="6"/>
  <c r="K48" i="6"/>
  <c r="K12" i="6"/>
  <c r="K8" i="6"/>
  <c r="K13" i="6"/>
  <c r="K41" i="6"/>
  <c r="K16" i="6"/>
  <c r="K35" i="6"/>
  <c r="K34" i="6"/>
  <c r="K51" i="6"/>
  <c r="K33" i="6"/>
  <c r="K10" i="6"/>
  <c r="K40" i="6"/>
  <c r="K50" i="6"/>
  <c r="K31" i="6"/>
  <c r="K43" i="6"/>
  <c r="K42" i="6"/>
  <c r="K46" i="6"/>
  <c r="K44" i="6"/>
  <c r="K30" i="6"/>
  <c r="K49" i="6"/>
  <c r="K32" i="6"/>
  <c r="L52" i="6" l="1"/>
  <c r="L50" i="6"/>
  <c r="L47" i="6"/>
  <c r="M7" i="6"/>
  <c r="L8" i="6"/>
  <c r="L45" i="6"/>
  <c r="L40" i="6"/>
  <c r="L13" i="6"/>
  <c r="L15" i="6"/>
  <c r="L12" i="6"/>
  <c r="L33" i="6"/>
  <c r="L34" i="6"/>
  <c r="L14" i="6"/>
  <c r="L49" i="6"/>
  <c r="L41" i="6"/>
  <c r="L44" i="6"/>
  <c r="L46" i="6"/>
  <c r="L43" i="6"/>
  <c r="L10" i="6"/>
  <c r="L16" i="6"/>
  <c r="L32" i="6"/>
  <c r="L31" i="6"/>
  <c r="L51" i="6"/>
  <c r="L30" i="6"/>
  <c r="L48" i="6"/>
  <c r="L42" i="6"/>
  <c r="L35" i="6"/>
  <c r="N7" i="6" l="1"/>
  <c r="M8" i="6"/>
  <c r="M50" i="6"/>
  <c r="M52" i="6"/>
  <c r="M45" i="6"/>
  <c r="M41" i="6"/>
  <c r="M35" i="6"/>
  <c r="M34" i="6"/>
  <c r="M12" i="6"/>
  <c r="M32" i="6"/>
  <c r="M13" i="6"/>
  <c r="M40" i="6"/>
  <c r="M14" i="6"/>
  <c r="M10" i="6"/>
  <c r="M31" i="6"/>
  <c r="M48" i="6"/>
  <c r="M15" i="6"/>
  <c r="M49" i="6"/>
  <c r="M42" i="6"/>
  <c r="M30" i="6"/>
  <c r="M16" i="6"/>
  <c r="M33" i="6"/>
  <c r="M46" i="6"/>
  <c r="M51" i="6"/>
  <c r="M44" i="6"/>
  <c r="M47" i="6"/>
  <c r="M43" i="6"/>
  <c r="N52" i="6" l="1"/>
  <c r="N41" i="6"/>
  <c r="N45" i="6"/>
  <c r="N8" i="6"/>
  <c r="N50" i="6"/>
  <c r="N14" i="6"/>
  <c r="N40" i="6"/>
  <c r="N32" i="6"/>
  <c r="N13" i="6"/>
  <c r="N34" i="6"/>
  <c r="N15" i="6"/>
  <c r="N12" i="6"/>
  <c r="O7" i="6"/>
  <c r="N10" i="6"/>
  <c r="N42" i="6"/>
  <c r="N47" i="6"/>
  <c r="N51" i="6"/>
  <c r="N30" i="6"/>
  <c r="N16" i="6"/>
  <c r="N31" i="6"/>
  <c r="N33" i="6"/>
  <c r="N43" i="6"/>
  <c r="N46" i="6"/>
  <c r="N35" i="6"/>
  <c r="N48" i="6"/>
  <c r="N49" i="6"/>
  <c r="N44" i="6"/>
  <c r="O45" i="6" l="1"/>
  <c r="O52" i="6"/>
  <c r="O41" i="6"/>
  <c r="O50" i="6"/>
  <c r="O14" i="6"/>
  <c r="O34" i="6"/>
  <c r="O15" i="6"/>
  <c r="O13" i="6"/>
  <c r="O47" i="6"/>
  <c r="O32" i="6"/>
  <c r="O8" i="6"/>
  <c r="P7" i="6"/>
  <c r="O10" i="6"/>
  <c r="O12" i="6"/>
  <c r="O16" i="6"/>
  <c r="O46" i="6"/>
  <c r="O35" i="6"/>
  <c r="O49" i="6"/>
  <c r="O31" i="6"/>
  <c r="O33" i="6"/>
  <c r="O42" i="6"/>
  <c r="O40" i="6"/>
  <c r="O43" i="6"/>
  <c r="O44" i="6"/>
  <c r="O51" i="6"/>
  <c r="O48" i="6"/>
  <c r="O30" i="6"/>
  <c r="P50" i="6" l="1"/>
  <c r="P49" i="6"/>
  <c r="P15" i="6"/>
  <c r="P12" i="6"/>
  <c r="Q7" i="6"/>
  <c r="P6" i="6"/>
  <c r="P33" i="6"/>
  <c r="P16" i="6"/>
  <c r="P47" i="6"/>
  <c r="P32" i="6"/>
  <c r="P8" i="6"/>
  <c r="P31" i="6"/>
  <c r="P51" i="6"/>
  <c r="P43" i="6"/>
  <c r="P34" i="6"/>
  <c r="P44" i="6"/>
  <c r="P48" i="6"/>
  <c r="P40" i="6"/>
  <c r="P30" i="6"/>
  <c r="P35" i="6"/>
  <c r="P42" i="6"/>
  <c r="P45" i="6"/>
  <c r="P13" i="6"/>
  <c r="P52" i="6"/>
  <c r="P10" i="6"/>
  <c r="P46" i="6"/>
  <c r="P41" i="6"/>
  <c r="P14" i="6"/>
  <c r="Q45" i="6" l="1"/>
  <c r="Q34" i="6"/>
  <c r="Q49" i="6"/>
  <c r="Q32" i="6"/>
  <c r="Q47" i="6"/>
  <c r="R7" i="6"/>
  <c r="Q14" i="6"/>
  <c r="Q35" i="6"/>
  <c r="Q8" i="6"/>
  <c r="Q16" i="6"/>
  <c r="Q10" i="6"/>
  <c r="Q51" i="6"/>
  <c r="Q46" i="6"/>
  <c r="Q12" i="6"/>
  <c r="Q41" i="6"/>
  <c r="Q30" i="6"/>
  <c r="Q44" i="6"/>
  <c r="Q15" i="6"/>
  <c r="Q42" i="6"/>
  <c r="Q31" i="6"/>
  <c r="Q43" i="6"/>
  <c r="Q13" i="6"/>
  <c r="Q33" i="6"/>
  <c r="Q50" i="6"/>
  <c r="Q52" i="6"/>
  <c r="Q48" i="6"/>
  <c r="Q40" i="6"/>
  <c r="R52" i="6" l="1"/>
  <c r="R45" i="6"/>
  <c r="R35" i="6"/>
  <c r="R46" i="6"/>
  <c r="R40" i="6"/>
  <c r="R13" i="6"/>
  <c r="R14" i="6"/>
  <c r="R49" i="6"/>
  <c r="R15" i="6"/>
  <c r="S7" i="6"/>
  <c r="R8" i="6"/>
  <c r="R31" i="6"/>
  <c r="R10" i="6"/>
  <c r="R43" i="6"/>
  <c r="R42" i="6"/>
  <c r="R47" i="6"/>
  <c r="R50" i="6"/>
  <c r="R41" i="6"/>
  <c r="R44" i="6"/>
  <c r="R51" i="6"/>
  <c r="R12" i="6"/>
  <c r="R32" i="6"/>
  <c r="R34" i="6"/>
  <c r="R16" i="6"/>
  <c r="R48" i="6"/>
  <c r="R33" i="6"/>
  <c r="R30" i="6"/>
  <c r="S47" i="6" l="1"/>
  <c r="S52" i="6"/>
  <c r="S41" i="6"/>
  <c r="S45" i="6"/>
  <c r="T7" i="6"/>
  <c r="S40" i="6"/>
  <c r="S34" i="6"/>
  <c r="S14" i="6"/>
  <c r="S13" i="6"/>
  <c r="S16" i="6"/>
  <c r="S15" i="6"/>
  <c r="S12" i="6"/>
  <c r="S8" i="6"/>
  <c r="S30" i="6"/>
  <c r="S50" i="6"/>
  <c r="S35" i="6"/>
  <c r="S10" i="6"/>
  <c r="S43" i="6"/>
  <c r="S46" i="6"/>
  <c r="S31" i="6"/>
  <c r="S49" i="6"/>
  <c r="S48" i="6"/>
  <c r="S51" i="6"/>
  <c r="S33" i="6"/>
  <c r="S32" i="6"/>
  <c r="S42" i="6"/>
  <c r="S44" i="6"/>
  <c r="T47" i="6" l="1"/>
  <c r="T45" i="6"/>
  <c r="T52" i="6"/>
  <c r="T34" i="6"/>
  <c r="U7" i="6"/>
  <c r="T8" i="6"/>
  <c r="T15" i="6"/>
  <c r="T13" i="6"/>
  <c r="T14" i="6"/>
  <c r="T12" i="6"/>
  <c r="T33" i="6"/>
  <c r="T30" i="6"/>
  <c r="T10" i="6"/>
  <c r="T16" i="6"/>
  <c r="T50" i="6"/>
  <c r="T40" i="6"/>
  <c r="T51" i="6"/>
  <c r="T42" i="6"/>
  <c r="T35" i="6"/>
  <c r="T31" i="6"/>
  <c r="T44" i="6"/>
  <c r="T48" i="6"/>
  <c r="T43" i="6"/>
  <c r="T46" i="6"/>
  <c r="T49" i="6"/>
  <c r="T41" i="6"/>
  <c r="T32" i="6"/>
  <c r="U52" i="6" l="1"/>
  <c r="U45" i="6"/>
  <c r="U40" i="6"/>
  <c r="V7" i="6"/>
  <c r="U8" i="6"/>
  <c r="U32" i="6"/>
  <c r="U12" i="6"/>
  <c r="U14" i="6"/>
  <c r="U49" i="6"/>
  <c r="U16" i="6"/>
  <c r="U13" i="6"/>
  <c r="U41" i="6"/>
  <c r="U30" i="6"/>
  <c r="U44" i="6"/>
  <c r="U10" i="6"/>
  <c r="U33" i="6"/>
  <c r="U35" i="6"/>
  <c r="U15" i="6"/>
  <c r="U43" i="6"/>
  <c r="U50" i="6"/>
  <c r="U42" i="6"/>
  <c r="U47" i="6"/>
  <c r="U31" i="6"/>
  <c r="U51" i="6"/>
  <c r="U48" i="6"/>
  <c r="U34" i="6"/>
  <c r="U46" i="6"/>
  <c r="V52" i="6" l="1"/>
  <c r="V50" i="6"/>
  <c r="V34" i="6"/>
  <c r="V8" i="6"/>
  <c r="V14" i="6"/>
  <c r="V41" i="6"/>
  <c r="V48" i="6"/>
  <c r="V12" i="6"/>
  <c r="V45" i="6"/>
  <c r="W7" i="6"/>
  <c r="V15" i="6"/>
  <c r="V13" i="6"/>
  <c r="V33" i="6"/>
  <c r="V35" i="6"/>
  <c r="V40" i="6"/>
  <c r="V16" i="6"/>
  <c r="V31" i="6"/>
  <c r="V10" i="6"/>
  <c r="V43" i="6"/>
  <c r="V46" i="6"/>
  <c r="V49" i="6"/>
  <c r="V51" i="6"/>
  <c r="V42" i="6"/>
  <c r="V47" i="6"/>
  <c r="V44" i="6"/>
  <c r="V30" i="6"/>
  <c r="V32" i="6"/>
  <c r="W45" i="6" l="1"/>
  <c r="W52" i="6"/>
  <c r="W50" i="6"/>
  <c r="W47" i="6"/>
  <c r="W14" i="6"/>
  <c r="W41" i="6"/>
  <c r="W13" i="6"/>
  <c r="W8" i="6"/>
  <c r="W6" i="6"/>
  <c r="W34" i="6"/>
  <c r="W12" i="6"/>
  <c r="W33" i="6"/>
  <c r="W15" i="6"/>
  <c r="W32" i="6"/>
  <c r="X7" i="6"/>
  <c r="W51" i="6"/>
  <c r="W49" i="6"/>
  <c r="W10" i="6"/>
  <c r="W44" i="6"/>
  <c r="W40" i="6"/>
  <c r="W31" i="6"/>
  <c r="W30" i="6"/>
  <c r="W43" i="6"/>
  <c r="W35" i="6"/>
  <c r="W42" i="6"/>
  <c r="W46" i="6"/>
  <c r="W48" i="6"/>
  <c r="W16" i="6"/>
  <c r="X47" i="6" l="1"/>
  <c r="X50" i="6"/>
  <c r="X41" i="6"/>
  <c r="X15" i="6"/>
  <c r="X48" i="6"/>
  <c r="X34" i="6"/>
  <c r="X8" i="6"/>
  <c r="X10" i="6"/>
  <c r="X32" i="6"/>
  <c r="Y7" i="6"/>
  <c r="X46" i="6"/>
  <c r="X13" i="6"/>
  <c r="X35" i="6"/>
  <c r="X52" i="6"/>
  <c r="X42" i="6"/>
  <c r="X49" i="6"/>
  <c r="X40" i="6"/>
  <c r="X31" i="6"/>
  <c r="X51" i="6"/>
  <c r="X33" i="6"/>
  <c r="X30" i="6"/>
  <c r="X12" i="6"/>
  <c r="X14" i="6"/>
  <c r="X44" i="6"/>
  <c r="X16" i="6"/>
  <c r="X43" i="6"/>
  <c r="X45" i="6"/>
  <c r="Y47" i="6" l="1"/>
  <c r="Y50" i="6"/>
  <c r="Y45" i="6"/>
  <c r="Y15" i="6"/>
  <c r="Y49" i="6"/>
  <c r="Y32" i="6"/>
  <c r="Z7" i="6"/>
  <c r="Y8" i="6"/>
  <c r="Y16" i="6"/>
  <c r="Y14" i="6"/>
  <c r="Y10" i="6"/>
  <c r="Y13" i="6"/>
  <c r="Y30" i="6"/>
  <c r="Y44" i="6"/>
  <c r="Y34" i="6"/>
  <c r="Y42" i="6"/>
  <c r="Y46" i="6"/>
  <c r="Y43" i="6"/>
  <c r="Y12" i="6"/>
  <c r="Y35" i="6"/>
  <c r="Y40" i="6"/>
  <c r="Y33" i="6"/>
  <c r="Y31" i="6"/>
  <c r="Y41" i="6"/>
  <c r="Y52" i="6"/>
  <c r="Y51" i="6"/>
  <c r="Y48" i="6"/>
  <c r="Z52" i="6" l="1"/>
  <c r="Z45" i="6"/>
  <c r="Z40" i="6"/>
  <c r="Z47" i="6"/>
  <c r="Z8" i="6"/>
  <c r="AA7" i="6"/>
  <c r="Z14" i="6"/>
  <c r="Z13" i="6"/>
  <c r="Z35" i="6"/>
  <c r="Z42" i="6"/>
  <c r="Z51" i="6"/>
  <c r="Z48" i="6"/>
  <c r="Z49" i="6"/>
  <c r="Z31" i="6"/>
  <c r="Z34" i="6"/>
  <c r="Z12" i="6"/>
  <c r="Z32" i="6"/>
  <c r="Z41" i="6"/>
  <c r="Z30" i="6"/>
  <c r="Z15" i="6"/>
  <c r="Z44" i="6"/>
  <c r="Z16" i="6"/>
  <c r="Z10" i="6"/>
  <c r="Z43" i="6"/>
  <c r="Z50" i="6"/>
  <c r="Z33" i="6"/>
  <c r="Z46" i="6"/>
  <c r="AA45" i="6" l="1"/>
  <c r="AA52" i="6"/>
  <c r="AA47" i="6"/>
  <c r="AB7" i="6"/>
  <c r="AA14" i="6"/>
  <c r="AA13" i="6"/>
  <c r="AA12" i="6"/>
  <c r="AA15" i="6"/>
  <c r="AA40" i="6"/>
  <c r="AA43" i="6"/>
  <c r="AA8" i="6"/>
  <c r="AA35" i="6"/>
  <c r="AA10" i="6"/>
  <c r="AA46" i="6"/>
  <c r="AA50" i="6"/>
  <c r="AA16" i="6"/>
  <c r="AA41" i="6"/>
  <c r="AA48" i="6"/>
  <c r="AA30" i="6"/>
  <c r="AA44" i="6"/>
  <c r="AA32" i="6"/>
  <c r="AA31" i="6"/>
  <c r="AA42" i="6"/>
  <c r="AA51" i="6"/>
  <c r="AA33" i="6"/>
  <c r="AA49" i="6"/>
  <c r="AA34" i="6"/>
  <c r="AB45" i="6" l="1"/>
  <c r="AC7" i="6"/>
  <c r="AB8" i="6"/>
  <c r="AB34" i="6"/>
  <c r="AB13" i="6"/>
  <c r="AB12" i="6"/>
  <c r="AB15" i="6"/>
  <c r="AB52" i="6"/>
  <c r="AB43" i="6"/>
  <c r="AB14" i="6"/>
  <c r="AB50" i="6"/>
  <c r="AB42" i="6"/>
  <c r="AB40" i="6"/>
  <c r="AB10" i="6"/>
  <c r="AB30" i="6"/>
  <c r="AB16" i="6"/>
  <c r="AB46" i="6"/>
  <c r="AB47" i="6"/>
  <c r="AB35" i="6"/>
  <c r="AB44" i="6"/>
  <c r="AB51" i="6"/>
  <c r="AB31" i="6"/>
  <c r="AB33" i="6"/>
  <c r="AB49" i="6"/>
  <c r="AB41" i="6"/>
  <c r="AB32" i="6"/>
  <c r="AB48" i="6"/>
  <c r="AC41" i="6" l="1"/>
  <c r="AD7" i="6"/>
  <c r="AC8" i="6"/>
  <c r="AC40" i="6"/>
  <c r="AC35" i="6"/>
  <c r="AC12" i="6"/>
  <c r="AC10" i="6"/>
  <c r="AC52" i="6"/>
  <c r="AC45" i="6"/>
  <c r="AC13" i="6"/>
  <c r="AC14" i="6"/>
  <c r="AC32" i="6"/>
  <c r="AC30" i="6"/>
  <c r="AC42" i="6"/>
  <c r="AC33" i="6"/>
  <c r="AC51" i="6"/>
  <c r="AC46" i="6"/>
  <c r="AC31" i="6"/>
  <c r="AC48" i="6"/>
  <c r="AC34" i="6"/>
  <c r="AC50" i="6"/>
  <c r="AC15" i="6"/>
  <c r="AC47" i="6"/>
  <c r="AC49" i="6"/>
  <c r="AC44" i="6"/>
  <c r="AC16" i="6"/>
  <c r="AC43" i="6"/>
  <c r="AD41" i="6" l="1"/>
  <c r="AD8" i="6"/>
  <c r="AD48" i="6"/>
  <c r="AD6" i="6"/>
  <c r="AD14" i="6"/>
  <c r="AD52" i="6"/>
  <c r="AD45" i="6"/>
  <c r="AD15" i="6"/>
  <c r="AD34" i="6"/>
  <c r="AD13" i="6"/>
  <c r="AE7" i="6"/>
  <c r="AD33" i="6"/>
  <c r="AD35" i="6"/>
  <c r="AD32" i="6"/>
  <c r="AD16" i="6"/>
  <c r="AD12" i="6"/>
  <c r="AD40" i="6"/>
  <c r="AD43" i="6"/>
  <c r="AD49" i="6"/>
  <c r="AD42" i="6"/>
  <c r="AD50" i="6"/>
  <c r="AD31" i="6"/>
  <c r="AD30" i="6"/>
  <c r="AD10" i="6"/>
  <c r="AD47" i="6"/>
  <c r="AD44" i="6"/>
  <c r="AD51" i="6"/>
  <c r="AD46" i="6"/>
  <c r="AE41" i="6" l="1"/>
  <c r="AE52" i="6"/>
  <c r="AE34" i="6"/>
  <c r="AE14" i="6"/>
  <c r="AE48" i="6"/>
  <c r="AE32" i="6"/>
  <c r="AE13" i="6"/>
  <c r="AE35" i="6"/>
  <c r="AE15" i="6"/>
  <c r="AF7" i="6"/>
  <c r="AE49" i="6"/>
  <c r="AE33" i="6"/>
  <c r="AE12" i="6"/>
  <c r="AE8" i="6"/>
  <c r="AE30" i="6"/>
  <c r="AE40" i="6"/>
  <c r="AE47" i="6"/>
  <c r="AE10" i="6"/>
  <c r="AE31" i="6"/>
  <c r="AE16" i="6"/>
  <c r="AE45" i="6"/>
  <c r="AE51" i="6"/>
  <c r="AE43" i="6"/>
  <c r="AE44" i="6"/>
  <c r="AE46" i="6"/>
  <c r="AE42" i="6"/>
  <c r="AE50" i="6"/>
  <c r="AF41" i="6" l="1"/>
  <c r="AF32" i="6"/>
  <c r="AF34" i="6"/>
  <c r="AF15" i="6"/>
  <c r="AG7" i="6"/>
  <c r="AF50" i="6"/>
  <c r="AF8" i="6"/>
  <c r="AF46" i="6"/>
  <c r="AF48" i="6"/>
  <c r="AF45" i="6"/>
  <c r="AF10" i="6"/>
  <c r="AF13" i="6"/>
  <c r="AF40" i="6"/>
  <c r="AF52" i="6"/>
  <c r="AF30" i="6"/>
  <c r="AF51" i="6"/>
  <c r="AF16" i="6"/>
  <c r="AF42" i="6"/>
  <c r="AF47" i="6"/>
  <c r="AF31" i="6"/>
  <c r="AF44" i="6"/>
  <c r="AF33" i="6"/>
  <c r="AF12" i="6"/>
  <c r="AF14" i="6"/>
  <c r="AF43" i="6"/>
  <c r="AF49" i="6"/>
  <c r="AF35" i="6"/>
  <c r="AG47" i="6" l="1"/>
  <c r="AG34" i="6"/>
  <c r="AG15" i="6"/>
  <c r="AG50" i="6"/>
  <c r="AG14" i="6"/>
  <c r="AG45" i="6"/>
  <c r="AH7" i="6"/>
  <c r="AG8" i="6"/>
  <c r="AG41" i="6"/>
  <c r="AG44" i="6"/>
  <c r="AG42" i="6"/>
  <c r="AG10" i="6"/>
  <c r="AG13" i="6"/>
  <c r="AG40" i="6"/>
  <c r="AG33" i="6"/>
  <c r="AG12" i="6"/>
  <c r="AG46" i="6"/>
  <c r="AG31" i="6"/>
  <c r="AG16" i="6"/>
  <c r="AG51" i="6"/>
  <c r="AG43" i="6"/>
  <c r="AG32" i="6"/>
  <c r="AG35" i="6"/>
  <c r="AG49" i="6"/>
  <c r="AG48" i="6"/>
  <c r="AG30" i="6"/>
  <c r="AG52" i="6"/>
  <c r="AH52" i="6" l="1"/>
  <c r="AH45" i="6"/>
  <c r="AH47" i="6"/>
  <c r="AH15" i="6"/>
  <c r="AH13" i="6"/>
  <c r="AH14" i="6"/>
  <c r="AH16" i="6"/>
  <c r="AH8" i="6"/>
  <c r="AI7" i="6"/>
  <c r="AH30" i="6"/>
  <c r="AH44" i="6"/>
  <c r="AH35" i="6"/>
  <c r="AH32" i="6"/>
  <c r="AH12" i="6"/>
  <c r="AH10" i="6"/>
  <c r="AH42" i="6"/>
  <c r="AH34" i="6"/>
  <c r="AH49" i="6"/>
  <c r="AH31" i="6"/>
  <c r="AH33" i="6"/>
  <c r="AH43" i="6"/>
  <c r="AH50" i="6"/>
  <c r="AH51" i="6"/>
  <c r="AH46" i="6"/>
  <c r="AH48" i="6"/>
  <c r="AH40" i="6"/>
  <c r="AH41" i="6"/>
  <c r="AI52" i="6" l="1"/>
  <c r="AI45" i="6"/>
  <c r="AJ7" i="6"/>
  <c r="AI14" i="6"/>
  <c r="AI8" i="6"/>
  <c r="AI47" i="6"/>
  <c r="AI13" i="6"/>
  <c r="AI12" i="6"/>
  <c r="AI16" i="6"/>
  <c r="AI40" i="6"/>
  <c r="AI41" i="6"/>
  <c r="AI43" i="6"/>
  <c r="AI46" i="6"/>
  <c r="AI32" i="6"/>
  <c r="AI31" i="6"/>
  <c r="AI42" i="6"/>
  <c r="AI44" i="6"/>
  <c r="AI35" i="6"/>
  <c r="AI10" i="6"/>
  <c r="AI30" i="6"/>
  <c r="AI15" i="6"/>
  <c r="AI48" i="6"/>
  <c r="AI51" i="6"/>
  <c r="AI34" i="6"/>
  <c r="AI33" i="6"/>
  <c r="AI49" i="6"/>
  <c r="AI50" i="6"/>
  <c r="AJ52" i="6" l="1"/>
  <c r="AJ45" i="6"/>
  <c r="AJ50" i="6"/>
  <c r="AJ47" i="6"/>
  <c r="AK7" i="6"/>
  <c r="AJ8" i="6"/>
  <c r="AJ13" i="6"/>
  <c r="AJ14" i="6"/>
  <c r="AJ15" i="6"/>
  <c r="AJ46" i="6"/>
  <c r="AJ12" i="6"/>
  <c r="AJ44" i="6"/>
  <c r="AJ33" i="6"/>
  <c r="AJ42" i="6"/>
  <c r="AJ32" i="6"/>
  <c r="AJ35" i="6"/>
  <c r="AJ40" i="6"/>
  <c r="AJ31" i="6"/>
  <c r="AJ51" i="6"/>
  <c r="AJ30" i="6"/>
  <c r="AJ43" i="6"/>
  <c r="AJ10" i="6"/>
  <c r="AJ16" i="6"/>
  <c r="AJ41" i="6"/>
  <c r="AJ48" i="6"/>
  <c r="AJ49" i="6"/>
  <c r="AJ34" i="6"/>
  <c r="AK52" i="6" l="1"/>
  <c r="AK45" i="6"/>
  <c r="AK50" i="6"/>
  <c r="AK49" i="6"/>
  <c r="AL7" i="6"/>
  <c r="AK8" i="6"/>
  <c r="AK6" i="6"/>
  <c r="AK40" i="6"/>
  <c r="AK12" i="6"/>
  <c r="AK14" i="6"/>
  <c r="AK32" i="6"/>
  <c r="AK42" i="6"/>
  <c r="AK13" i="6"/>
  <c r="AK33" i="6"/>
  <c r="AK43" i="6"/>
  <c r="AK16" i="6"/>
  <c r="AK51" i="6"/>
  <c r="AK35" i="6"/>
  <c r="AK10" i="6"/>
  <c r="AK30" i="6"/>
  <c r="AK41" i="6"/>
  <c r="AK44" i="6"/>
  <c r="AK46" i="6"/>
  <c r="AK31" i="6"/>
  <c r="AK15" i="6"/>
  <c r="AK47" i="6"/>
  <c r="AK48" i="6"/>
  <c r="AK34" i="6"/>
  <c r="AL45" i="6" l="1"/>
  <c r="AL50" i="6"/>
  <c r="AL52" i="6"/>
  <c r="AL34" i="6"/>
  <c r="AL8" i="6"/>
  <c r="AL49" i="6"/>
  <c r="AL40" i="6"/>
  <c r="AL14" i="6"/>
  <c r="AL32" i="6"/>
  <c r="AL41" i="6"/>
  <c r="AL12" i="6"/>
  <c r="AL16" i="6"/>
  <c r="AL15" i="6"/>
  <c r="AL13" i="6"/>
  <c r="AL10" i="6"/>
  <c r="AM7" i="6"/>
  <c r="AL43" i="6"/>
  <c r="AL31" i="6"/>
  <c r="AL33" i="6"/>
  <c r="AL30" i="6"/>
  <c r="AL35" i="6"/>
  <c r="AL44" i="6"/>
  <c r="AL46" i="6"/>
  <c r="AL51" i="6"/>
  <c r="AL42" i="6"/>
  <c r="AL48" i="6"/>
  <c r="AL47" i="6"/>
  <c r="AM52" i="6" l="1"/>
  <c r="AM47" i="6"/>
  <c r="AM14" i="6"/>
  <c r="AM49" i="6"/>
  <c r="AM13" i="6"/>
  <c r="AM42" i="6"/>
  <c r="AM41" i="6"/>
  <c r="AM32" i="6"/>
  <c r="AM15" i="6"/>
  <c r="AM16" i="6"/>
  <c r="AM8" i="6"/>
  <c r="AM35" i="6"/>
  <c r="AM12" i="6"/>
  <c r="AN7" i="6"/>
  <c r="AM34" i="6"/>
  <c r="AM10" i="6"/>
  <c r="AM43" i="6"/>
  <c r="AM51" i="6"/>
  <c r="AM45" i="6"/>
  <c r="AM48" i="6"/>
  <c r="AM31" i="6"/>
  <c r="AM44" i="6"/>
  <c r="AM30" i="6"/>
  <c r="AM40" i="6"/>
  <c r="AM33" i="6"/>
  <c r="AM46" i="6"/>
  <c r="AM50" i="6"/>
  <c r="AN49" i="6" l="1"/>
  <c r="AN48" i="6"/>
  <c r="AN32" i="6"/>
  <c r="AN8" i="6"/>
  <c r="AN35" i="6"/>
  <c r="AN41" i="6"/>
  <c r="AO7" i="6"/>
  <c r="AN46" i="6"/>
  <c r="AN10" i="6"/>
  <c r="AN34" i="6"/>
  <c r="AN44" i="6"/>
  <c r="AN30" i="6"/>
  <c r="AN15" i="6"/>
  <c r="AN31" i="6"/>
  <c r="AN33" i="6"/>
  <c r="AN12" i="6"/>
  <c r="AN14" i="6"/>
  <c r="AN40" i="6"/>
  <c r="AN16" i="6"/>
  <c r="AN45" i="6"/>
  <c r="AN51" i="6"/>
  <c r="AN43" i="6"/>
  <c r="AN13" i="6"/>
  <c r="AN47" i="6"/>
  <c r="AN52" i="6"/>
  <c r="AN42" i="6"/>
  <c r="AN50" i="6"/>
  <c r="AO45" i="6" l="1"/>
  <c r="AO41" i="6"/>
  <c r="AO34" i="6"/>
  <c r="AP7" i="6"/>
  <c r="AO15" i="6"/>
  <c r="AO32" i="6"/>
  <c r="AO14" i="6"/>
  <c r="AO8" i="6"/>
  <c r="AO30" i="6"/>
  <c r="AO48" i="6"/>
  <c r="AO52" i="6"/>
  <c r="AO40" i="6"/>
  <c r="AO49" i="6"/>
  <c r="AO47" i="6"/>
  <c r="AO33" i="6"/>
  <c r="AO13" i="6"/>
  <c r="AO16" i="6"/>
  <c r="AO43" i="6"/>
  <c r="AO12" i="6"/>
  <c r="AO35" i="6"/>
  <c r="AO31" i="6"/>
  <c r="AO10" i="6"/>
  <c r="AO44" i="6"/>
  <c r="AO46" i="6"/>
  <c r="AO51" i="6"/>
  <c r="AO50" i="6"/>
  <c r="AO42" i="6"/>
  <c r="AP52" i="6" l="1"/>
  <c r="AP41" i="6"/>
  <c r="AP48" i="6"/>
  <c r="AP40" i="6"/>
  <c r="AP15" i="6"/>
  <c r="AP45" i="6"/>
  <c r="AQ7" i="6"/>
  <c r="AP46" i="6"/>
  <c r="AP14" i="6"/>
  <c r="AP8" i="6"/>
  <c r="AP34" i="6"/>
  <c r="AP13" i="6"/>
  <c r="AP32" i="6"/>
  <c r="AP30" i="6"/>
  <c r="AP44" i="6"/>
  <c r="AP33" i="6"/>
  <c r="AP12" i="6"/>
  <c r="AP31" i="6"/>
  <c r="AP10" i="6"/>
  <c r="AP51" i="6"/>
  <c r="AP35" i="6"/>
  <c r="AP42" i="6"/>
  <c r="AP50" i="6"/>
  <c r="AP47" i="6"/>
  <c r="AP49" i="6"/>
  <c r="AP43" i="6"/>
  <c r="AP16" i="6"/>
  <c r="AQ47" i="6" l="1"/>
  <c r="AQ45" i="6"/>
  <c r="AQ40" i="6"/>
  <c r="AQ15" i="6"/>
  <c r="AR7" i="6"/>
  <c r="AQ14" i="6"/>
  <c r="AQ52" i="6"/>
  <c r="AQ12" i="6"/>
  <c r="AQ16" i="6"/>
  <c r="AQ13" i="6"/>
  <c r="AQ48" i="6"/>
  <c r="AQ8" i="6"/>
  <c r="AQ35" i="6"/>
  <c r="AQ41" i="6"/>
  <c r="AQ43" i="6"/>
  <c r="AQ32" i="6"/>
  <c r="AQ34" i="6"/>
  <c r="AQ31" i="6"/>
  <c r="AQ44" i="6"/>
  <c r="AQ42" i="6"/>
  <c r="AQ46" i="6"/>
  <c r="AQ49" i="6"/>
  <c r="AQ30" i="6"/>
  <c r="AQ51" i="6"/>
  <c r="AQ33" i="6"/>
  <c r="AQ10" i="6"/>
  <c r="AQ50" i="6"/>
  <c r="AR52" i="6" l="1"/>
  <c r="AR6" i="6"/>
  <c r="AS7" i="6"/>
  <c r="AR8" i="6"/>
  <c r="AR45" i="6"/>
  <c r="AR13" i="6"/>
  <c r="AR12" i="6"/>
  <c r="AR50" i="6"/>
  <c r="AR40" i="6"/>
  <c r="AR33" i="6"/>
  <c r="AR47" i="6"/>
  <c r="AR14" i="6"/>
  <c r="AR42" i="6"/>
  <c r="AR35" i="6"/>
  <c r="AR43" i="6"/>
  <c r="AR32" i="6"/>
  <c r="AR31" i="6"/>
  <c r="AR44" i="6"/>
  <c r="AR48" i="6"/>
  <c r="AR10" i="6"/>
  <c r="AR16" i="6"/>
  <c r="AR51" i="6"/>
  <c r="AR46" i="6"/>
  <c r="AR15" i="6"/>
  <c r="AR30" i="6"/>
  <c r="AR49" i="6"/>
  <c r="AR34" i="6"/>
  <c r="AR41" i="6"/>
  <c r="AS50" i="6" l="1"/>
  <c r="AT7" i="6"/>
  <c r="AS52" i="6"/>
  <c r="AS45" i="6"/>
  <c r="AS8" i="6"/>
  <c r="AS32" i="6"/>
  <c r="AS35" i="6"/>
  <c r="AS12" i="6"/>
  <c r="AS13" i="6"/>
  <c r="AS33" i="6"/>
  <c r="AS14" i="6"/>
  <c r="AS44" i="6"/>
  <c r="AS30" i="6"/>
  <c r="AS46" i="6"/>
  <c r="AS10" i="6"/>
  <c r="AS51" i="6"/>
  <c r="AS47" i="6"/>
  <c r="AS31" i="6"/>
  <c r="AS42" i="6"/>
  <c r="AS49" i="6"/>
  <c r="AS43" i="6"/>
  <c r="AS16" i="6"/>
  <c r="AS41" i="6"/>
  <c r="AS48" i="6"/>
  <c r="AS34" i="6"/>
  <c r="AS40" i="6"/>
  <c r="AS15" i="6"/>
  <c r="AT52" i="6" l="1"/>
  <c r="AT45" i="6"/>
  <c r="AT8" i="6"/>
  <c r="AT32" i="6"/>
  <c r="AT14" i="6"/>
  <c r="AT50" i="6"/>
  <c r="AT35" i="6"/>
  <c r="AT13" i="6"/>
  <c r="AT15" i="6"/>
  <c r="AT48" i="6"/>
  <c r="AT12" i="6"/>
  <c r="AU7" i="6"/>
  <c r="AT49" i="6"/>
  <c r="AT40" i="6"/>
  <c r="AT41" i="6"/>
  <c r="AT30" i="6"/>
  <c r="AT44" i="6"/>
  <c r="AT10" i="6"/>
  <c r="AT42" i="6"/>
  <c r="AT46" i="6"/>
  <c r="AT31" i="6"/>
  <c r="AT33" i="6"/>
  <c r="AT34" i="6"/>
  <c r="AT16" i="6"/>
  <c r="AT51" i="6"/>
  <c r="AT43" i="6"/>
  <c r="AT47" i="6"/>
  <c r="AU52" i="6" l="1"/>
  <c r="AU41" i="6"/>
  <c r="AU47" i="6"/>
  <c r="AU14" i="6"/>
  <c r="AU35" i="6"/>
  <c r="AU50" i="6"/>
  <c r="AU13" i="6"/>
  <c r="AU34" i="6"/>
  <c r="AU15" i="6"/>
  <c r="AU12" i="6"/>
  <c r="AV7" i="6"/>
  <c r="AU51" i="6"/>
  <c r="AU8" i="6"/>
  <c r="AU33" i="6"/>
  <c r="AU49" i="6"/>
  <c r="AU43" i="6"/>
  <c r="AU48" i="6"/>
  <c r="AU31" i="6"/>
  <c r="AU44" i="6"/>
  <c r="AU46" i="6"/>
  <c r="AU16" i="6"/>
  <c r="AU42" i="6"/>
  <c r="AU40" i="6"/>
  <c r="AU30" i="6"/>
  <c r="AU32" i="6"/>
  <c r="AU10" i="6"/>
  <c r="AU45" i="6"/>
  <c r="AV41" i="6" l="1"/>
  <c r="AV12" i="6"/>
  <c r="AV50" i="6"/>
  <c r="AV34" i="6"/>
  <c r="AV47" i="6"/>
  <c r="AV15" i="6"/>
  <c r="AV33" i="6"/>
  <c r="AV8" i="6"/>
  <c r="AV51" i="6"/>
  <c r="AV32" i="6"/>
  <c r="AV16" i="6"/>
  <c r="AW7" i="6"/>
  <c r="AV31" i="6"/>
  <c r="AV14" i="6"/>
  <c r="AV13" i="6"/>
  <c r="AV49" i="6"/>
  <c r="AV52" i="6"/>
  <c r="AV35" i="6"/>
  <c r="AV42" i="6"/>
  <c r="AV45" i="6"/>
  <c r="AV10" i="6"/>
  <c r="AV30" i="6"/>
  <c r="AV48" i="6"/>
  <c r="AV43" i="6"/>
  <c r="AV46" i="6"/>
  <c r="AV40" i="6"/>
  <c r="AV44" i="6"/>
  <c r="AW45" i="6" l="1"/>
  <c r="AW49" i="6"/>
  <c r="AW34" i="6"/>
  <c r="AW41" i="6"/>
  <c r="AW15" i="6"/>
  <c r="AW8" i="6"/>
  <c r="AW14" i="6"/>
  <c r="AW10" i="6"/>
  <c r="AX7" i="6"/>
  <c r="AW47" i="6"/>
  <c r="AW32" i="6"/>
  <c r="AW16" i="6"/>
  <c r="AW40" i="6"/>
  <c r="AW50" i="6"/>
  <c r="AW31" i="6"/>
  <c r="AW33" i="6"/>
  <c r="AW43" i="6"/>
  <c r="AW48" i="6"/>
  <c r="AW52" i="6"/>
  <c r="AW46" i="6"/>
  <c r="AW35" i="6"/>
  <c r="AW13" i="6"/>
  <c r="AW30" i="6"/>
  <c r="AW51" i="6"/>
  <c r="AW44" i="6"/>
  <c r="AW42" i="6"/>
  <c r="AW12" i="6"/>
  <c r="AX52" i="6" l="1"/>
  <c r="AX45" i="6"/>
  <c r="AX49" i="6"/>
  <c r="AX34" i="6"/>
  <c r="AX41" i="6"/>
  <c r="AX13" i="6"/>
  <c r="AX8" i="6"/>
  <c r="AX14" i="6"/>
  <c r="AY7" i="6"/>
  <c r="AX15" i="6"/>
  <c r="AX48" i="6"/>
  <c r="AX35" i="6"/>
  <c r="AX47" i="6"/>
  <c r="AX16" i="6"/>
  <c r="AX33" i="6"/>
  <c r="AX31" i="6"/>
  <c r="AX43" i="6"/>
  <c r="AX42" i="6"/>
  <c r="AX30" i="6"/>
  <c r="AX44" i="6"/>
  <c r="AX46" i="6"/>
  <c r="AX32" i="6"/>
  <c r="AX10" i="6"/>
  <c r="AX40" i="6"/>
  <c r="AX50" i="6"/>
  <c r="AX51" i="6"/>
  <c r="AX12" i="6"/>
  <c r="AY52" i="6" l="1"/>
  <c r="AY45" i="6"/>
  <c r="AY41" i="6"/>
  <c r="AY46" i="6"/>
  <c r="AY15" i="6"/>
  <c r="AZ7" i="6"/>
  <c r="AY14" i="6"/>
  <c r="AY8" i="6"/>
  <c r="AY6" i="6"/>
  <c r="AY40" i="6"/>
  <c r="AY13" i="6"/>
  <c r="AY12" i="6"/>
  <c r="AY34" i="6"/>
  <c r="AY32" i="6"/>
  <c r="AY31" i="6"/>
  <c r="AY30" i="6"/>
  <c r="AY42" i="6"/>
  <c r="AY51" i="6"/>
  <c r="AY49" i="6"/>
  <c r="AY47" i="6"/>
  <c r="AY44" i="6"/>
  <c r="AY33" i="6"/>
  <c r="AY43" i="6"/>
  <c r="AY16" i="6"/>
  <c r="AY48" i="6"/>
  <c r="AY10" i="6"/>
  <c r="AY50" i="6"/>
  <c r="AY35" i="6"/>
  <c r="AZ45" i="6" l="1"/>
  <c r="AZ8" i="6"/>
  <c r="AZ15" i="6"/>
  <c r="BA7" i="6"/>
  <c r="AZ52" i="6"/>
  <c r="AZ40" i="6"/>
  <c r="AZ13" i="6"/>
  <c r="AZ14" i="6"/>
  <c r="AZ12" i="6"/>
  <c r="AZ35" i="6"/>
  <c r="AZ47" i="6"/>
  <c r="AZ33" i="6"/>
  <c r="AZ32" i="6"/>
  <c r="AZ49" i="6"/>
  <c r="AZ31" i="6"/>
  <c r="AZ46" i="6"/>
  <c r="AZ48" i="6"/>
  <c r="AZ41" i="6"/>
  <c r="AZ30" i="6"/>
  <c r="AZ51" i="6"/>
  <c r="AZ42" i="6"/>
  <c r="AZ44" i="6"/>
  <c r="AZ43" i="6"/>
  <c r="AZ16" i="6"/>
  <c r="AZ10" i="6"/>
  <c r="AZ34" i="6"/>
  <c r="AZ50" i="6"/>
  <c r="BA45" i="6" l="1"/>
  <c r="BB7" i="6"/>
  <c r="BA8" i="6"/>
  <c r="BA52" i="6"/>
  <c r="BA32" i="6"/>
  <c r="BA12" i="6"/>
  <c r="BA49" i="6"/>
  <c r="BA14" i="6"/>
  <c r="BA40" i="6"/>
  <c r="BA16" i="6"/>
  <c r="BA13" i="6"/>
  <c r="BA10" i="6"/>
  <c r="BA30" i="6"/>
  <c r="BA42" i="6"/>
  <c r="BA41" i="6"/>
  <c r="BA48" i="6"/>
  <c r="BA46" i="6"/>
  <c r="BA47" i="6"/>
  <c r="BA31" i="6"/>
  <c r="BA51" i="6"/>
  <c r="BA34" i="6"/>
  <c r="BA33" i="6"/>
  <c r="BA43" i="6"/>
  <c r="BA44" i="6"/>
  <c r="BA50" i="6"/>
  <c r="BA35" i="6"/>
  <c r="BA15" i="6"/>
  <c r="BB52" i="6" l="1"/>
  <c r="BB45" i="6"/>
  <c r="BB50" i="6"/>
  <c r="BB8" i="6"/>
  <c r="BB40" i="6"/>
  <c r="BB14" i="6"/>
  <c r="BB12" i="6"/>
  <c r="BB10" i="6"/>
  <c r="BC7" i="6"/>
  <c r="BB32" i="6"/>
  <c r="BB13" i="6"/>
  <c r="BB16" i="6"/>
  <c r="BB43" i="6"/>
  <c r="BB48" i="6"/>
  <c r="BB30" i="6"/>
  <c r="BB51" i="6"/>
  <c r="BB47" i="6"/>
  <c r="BB44" i="6"/>
  <c r="BB46" i="6"/>
  <c r="BB49" i="6"/>
  <c r="BB15" i="6"/>
  <c r="BB34" i="6"/>
  <c r="BB31" i="6"/>
  <c r="BB33" i="6"/>
  <c r="BB42" i="6"/>
  <c r="BB35" i="6"/>
  <c r="BB41" i="6"/>
  <c r="BC52" i="6" l="1"/>
  <c r="BC50" i="6"/>
  <c r="BC14" i="6"/>
  <c r="BC47" i="6"/>
  <c r="BC13" i="6"/>
  <c r="BC48" i="6"/>
  <c r="BD7" i="6"/>
  <c r="BC42" i="6"/>
  <c r="BC33" i="6"/>
  <c r="BC12" i="6"/>
  <c r="BC32" i="6"/>
  <c r="BC15" i="6"/>
  <c r="BC35" i="6"/>
  <c r="BC8" i="6"/>
  <c r="BC43" i="6"/>
  <c r="BC10" i="6"/>
  <c r="BC44" i="6"/>
  <c r="BC30" i="6"/>
  <c r="BC46" i="6"/>
  <c r="BC31" i="6"/>
  <c r="BC16" i="6"/>
  <c r="BC40" i="6"/>
  <c r="BC49" i="6"/>
  <c r="BC51" i="6"/>
  <c r="BC34" i="6"/>
  <c r="BC41" i="6"/>
  <c r="BC45" i="6"/>
  <c r="BD50" i="6" l="1"/>
  <c r="BD47" i="6"/>
  <c r="BD32" i="6"/>
  <c r="BE7" i="6"/>
  <c r="BD42" i="6"/>
  <c r="BD41" i="6"/>
  <c r="BD33" i="6"/>
  <c r="BD43" i="6"/>
  <c r="BD34" i="6"/>
  <c r="BD35" i="6"/>
  <c r="BD8" i="6"/>
  <c r="BD16" i="6"/>
  <c r="BD15" i="6"/>
  <c r="BD30" i="6"/>
  <c r="BD49" i="6"/>
  <c r="BD31" i="6"/>
  <c r="BD51" i="6"/>
  <c r="BD12" i="6"/>
  <c r="BD48" i="6"/>
  <c r="BD44" i="6"/>
  <c r="BD14" i="6"/>
  <c r="BD10" i="6"/>
  <c r="BD45" i="6"/>
  <c r="BD13" i="6"/>
  <c r="BD40" i="6"/>
  <c r="BD52" i="6"/>
  <c r="BD46" i="6"/>
  <c r="BE47" i="6" l="1"/>
  <c r="BE50" i="6"/>
  <c r="BE32" i="6"/>
  <c r="BE35" i="6"/>
  <c r="BE34" i="6"/>
  <c r="BE15" i="6"/>
  <c r="BE45" i="6"/>
  <c r="BE41" i="6"/>
  <c r="BE16" i="6"/>
  <c r="BE49" i="6"/>
  <c r="BF7" i="6"/>
  <c r="BE14" i="6"/>
  <c r="BE8" i="6"/>
  <c r="BE33" i="6"/>
  <c r="BE46" i="6"/>
  <c r="BE13" i="6"/>
  <c r="BE42" i="6"/>
  <c r="BE52" i="6"/>
  <c r="BE48" i="6"/>
  <c r="BE30" i="6"/>
  <c r="BE51" i="6"/>
  <c r="BE10" i="6"/>
  <c r="BE31" i="6"/>
  <c r="BE43" i="6"/>
  <c r="BE12" i="6"/>
  <c r="BE40" i="6"/>
  <c r="BE44" i="6"/>
  <c r="BF45" i="6" l="1"/>
  <c r="BF47" i="6"/>
  <c r="BF41" i="6"/>
  <c r="BF40" i="6"/>
  <c r="BF49" i="6"/>
  <c r="BF34" i="6"/>
  <c r="BF14" i="6"/>
  <c r="BG7" i="6"/>
  <c r="BF6" i="6"/>
  <c r="BF8" i="6"/>
  <c r="BF15" i="6"/>
  <c r="BF13" i="6"/>
  <c r="BF35" i="6"/>
  <c r="BF31" i="6"/>
  <c r="BF46" i="6"/>
  <c r="BF52" i="6"/>
  <c r="BF12" i="6"/>
  <c r="BF33" i="6"/>
  <c r="BF42" i="6"/>
  <c r="BF43" i="6"/>
  <c r="BF50" i="6"/>
  <c r="BF10" i="6"/>
  <c r="BF44" i="6"/>
  <c r="BF51" i="6"/>
  <c r="BF30" i="6"/>
  <c r="BF32" i="6"/>
  <c r="BF16" i="6"/>
  <c r="BF48" i="6"/>
  <c r="BG45" i="6" l="1"/>
  <c r="BG41" i="6"/>
  <c r="BG52" i="6"/>
  <c r="BH7" i="6"/>
  <c r="BG34" i="6"/>
  <c r="BG47" i="6"/>
  <c r="BG14" i="6"/>
  <c r="BG13" i="6"/>
  <c r="BG8" i="6"/>
  <c r="BG12" i="6"/>
  <c r="BG15" i="6"/>
  <c r="BG44" i="6"/>
  <c r="BG31" i="6"/>
  <c r="BG43" i="6"/>
  <c r="BG42" i="6"/>
  <c r="BG48" i="6"/>
  <c r="BG16" i="6"/>
  <c r="BG49" i="6"/>
  <c r="BG51" i="6"/>
  <c r="BG33" i="6"/>
  <c r="BG35" i="6"/>
  <c r="BG30" i="6"/>
  <c r="BG10" i="6"/>
  <c r="BG46" i="6"/>
  <c r="BG40" i="6"/>
  <c r="BG32" i="6"/>
  <c r="BG50" i="6"/>
  <c r="BH45" i="6" l="1"/>
  <c r="BH52" i="6"/>
  <c r="BH50" i="6"/>
  <c r="BI7" i="6"/>
  <c r="BH34" i="6"/>
  <c r="BH15" i="6"/>
  <c r="BH8" i="6"/>
  <c r="BH13" i="6"/>
  <c r="BH12" i="6"/>
  <c r="BH44" i="6"/>
  <c r="BH14" i="6"/>
  <c r="BH51" i="6"/>
  <c r="BH32" i="6"/>
  <c r="BH31" i="6"/>
  <c r="BH46" i="6"/>
  <c r="BH48" i="6"/>
  <c r="BH43" i="6"/>
  <c r="BH49" i="6"/>
  <c r="BH40" i="6"/>
  <c r="BH41" i="6"/>
  <c r="BH30" i="6"/>
  <c r="BH42" i="6"/>
  <c r="BH10" i="6"/>
  <c r="BH16" i="6"/>
  <c r="BH35" i="6"/>
  <c r="BH33" i="6"/>
  <c r="BH47" i="6"/>
  <c r="BI52" i="6" l="1"/>
  <c r="BI41" i="6"/>
  <c r="BI45" i="6"/>
  <c r="BJ7" i="6"/>
  <c r="BI8" i="6"/>
  <c r="BI12" i="6"/>
  <c r="BI13" i="6"/>
  <c r="BI14" i="6"/>
  <c r="BI32" i="6"/>
  <c r="BI47" i="6"/>
  <c r="BI15" i="6"/>
  <c r="BI31" i="6"/>
  <c r="BI33" i="6"/>
  <c r="BI48" i="6"/>
  <c r="BI34" i="6"/>
  <c r="BI49" i="6"/>
  <c r="BI16" i="6"/>
  <c r="BI43" i="6"/>
  <c r="BI35" i="6"/>
  <c r="BI10" i="6"/>
  <c r="BI44" i="6"/>
  <c r="BI46" i="6"/>
  <c r="BI40" i="6"/>
  <c r="BI50" i="6"/>
  <c r="BI30" i="6"/>
  <c r="BI51" i="6"/>
  <c r="BI42" i="6"/>
  <c r="BJ52" i="6" l="1"/>
  <c r="BJ8" i="6"/>
  <c r="BJ15" i="6"/>
  <c r="BJ13" i="6"/>
  <c r="BJ32" i="6"/>
  <c r="BJ16" i="6"/>
  <c r="BJ12" i="6"/>
  <c r="BJ45" i="6"/>
  <c r="BJ33" i="6"/>
  <c r="BJ48" i="6"/>
  <c r="BJ51" i="6"/>
  <c r="BK7" i="6"/>
  <c r="BJ31" i="6"/>
  <c r="BJ30" i="6"/>
  <c r="BJ46" i="6"/>
  <c r="BJ49" i="6"/>
  <c r="BJ47" i="6"/>
  <c r="BJ10" i="6"/>
  <c r="BJ43" i="6"/>
  <c r="BJ44" i="6"/>
  <c r="BJ35" i="6"/>
  <c r="BJ50" i="6"/>
  <c r="BJ42" i="6"/>
  <c r="BJ40" i="6"/>
  <c r="BJ41" i="6"/>
  <c r="BJ34" i="6"/>
  <c r="BJ14" i="6"/>
  <c r="BK40" i="6" l="1"/>
  <c r="BK14" i="6"/>
  <c r="BK13" i="6"/>
  <c r="BK48" i="6"/>
  <c r="BK32" i="6"/>
  <c r="BK8" i="6"/>
  <c r="BK12" i="6"/>
  <c r="BL7" i="6"/>
  <c r="BK10" i="6"/>
  <c r="BK31" i="6"/>
  <c r="BK33" i="6"/>
  <c r="BK43" i="6"/>
  <c r="BK52" i="6"/>
  <c r="BK30" i="6"/>
  <c r="BK44" i="6"/>
  <c r="BK46" i="6"/>
  <c r="BK47" i="6"/>
  <c r="BK16" i="6"/>
  <c r="BK51" i="6"/>
  <c r="BK35" i="6"/>
  <c r="BK41" i="6"/>
  <c r="BK45" i="6"/>
  <c r="BK15" i="6"/>
  <c r="BK34" i="6"/>
  <c r="BK42" i="6"/>
  <c r="BK49" i="6"/>
  <c r="BK50" i="6"/>
  <c r="BL35" i="6" l="1"/>
  <c r="BL14" i="6"/>
  <c r="BL48" i="6"/>
  <c r="BL32" i="6"/>
  <c r="BL8" i="6"/>
  <c r="BL50" i="6"/>
  <c r="BL15" i="6"/>
  <c r="BL10" i="6"/>
  <c r="BL44" i="6"/>
  <c r="BL34" i="6"/>
  <c r="BL42" i="6"/>
  <c r="BL47" i="6"/>
  <c r="BL33" i="6"/>
  <c r="BL46" i="6"/>
  <c r="BL12" i="6"/>
  <c r="BL49" i="6"/>
  <c r="BL31" i="6"/>
  <c r="BL43" i="6"/>
  <c r="BL41" i="6"/>
  <c r="BL40" i="6"/>
  <c r="BL51" i="6"/>
  <c r="BL52" i="6"/>
  <c r="BL13" i="6"/>
  <c r="BL45" i="6"/>
  <c r="BL30" i="6"/>
  <c r="BL16" i="6"/>
</calcChain>
</file>

<file path=xl/sharedStrings.xml><?xml version="1.0" encoding="utf-8"?>
<sst xmlns="http://schemas.openxmlformats.org/spreadsheetml/2006/main" count="307" uniqueCount="163">
  <si>
    <t>TASK LIST</t>
  </si>
  <si>
    <t>WBS</t>
  </si>
  <si>
    <t>GROUP TASKS</t>
  </si>
  <si>
    <t>START DATE</t>
  </si>
  <si>
    <t>DUE DATE</t>
  </si>
  <si>
    <t>% COMPLETE</t>
  </si>
  <si>
    <t>DONE</t>
  </si>
  <si>
    <t>Ownerer</t>
  </si>
  <si>
    <t>NOTES</t>
  </si>
  <si>
    <t>Project Draft</t>
  </si>
  <si>
    <t>ALL</t>
  </si>
  <si>
    <t xml:space="preserve">upodated. Add LA dataset </t>
  </si>
  <si>
    <t>Group Basis Prepare</t>
  </si>
  <si>
    <t>Serena</t>
  </si>
  <si>
    <t>IP: 129.146.230.230; database: 5200group2  MKDIR: CrimeAnalysis/Chicago</t>
  </si>
  <si>
    <t>Create Github for project</t>
  </si>
  <si>
    <t>Username: SARProject5200 PW: Group25200 ; https://github.com/users/SARProject5200/projects/1/views/1</t>
  </si>
  <si>
    <t>Data Resource URL research</t>
  </si>
  <si>
    <t>https://data.census.gov/table</t>
  </si>
  <si>
    <t>Main Dataset</t>
  </si>
  <si>
    <t>Crime Data</t>
  </si>
  <si>
    <t>spatial aggregate</t>
  </si>
  <si>
    <t>Crime_Chicago(original)</t>
  </si>
  <si>
    <t>Chicago;  https://data.cityofchicago.org/Public-Safety/Crimes-2001-to-Present/ijzp-q8t2/about_data</t>
  </si>
  <si>
    <t>Crime_LosAngeles(original)</t>
  </si>
  <si>
    <t>LosAngeles;   https://data.lacity.org/Public-Safety/Crime-Data-from-2020-to-Present/2nrs-mtv8/about_data</t>
  </si>
  <si>
    <t>check the table quality in hadoop</t>
  </si>
  <si>
    <t>Dima</t>
  </si>
  <si>
    <t>Choose Related Topics</t>
  </si>
  <si>
    <t>Choose the topic you are interested, and download dataset within geoID</t>
  </si>
  <si>
    <t>Census Data</t>
  </si>
  <si>
    <t>Alicia &amp; Riya</t>
  </si>
  <si>
    <t>education(chicago &amp; LA)</t>
  </si>
  <si>
    <t xml:space="preserve">riya </t>
  </si>
  <si>
    <t>populaiton (chicago &amp; LA)</t>
  </si>
  <si>
    <t>Alicia</t>
  </si>
  <si>
    <t>Economics Data</t>
  </si>
  <si>
    <t>Unempolyment Rate(Chicao &amp; LA)</t>
  </si>
  <si>
    <t>Household income</t>
  </si>
  <si>
    <t>correct table for the group</t>
  </si>
  <si>
    <t>Spatial Aggregation</t>
  </si>
  <si>
    <t xml:space="preserve">https://www.esri.com/arcgis-blog/products/product/data-management/new-spatial-aggregation-tutorial-for-gis-tools-for-hadoop/?rmedium=redirect&amp;rsource=blogs.esri.com/esri/arcgis/2015/03/25/new-spatial-aggregation-tutorial-for-gis-tools-for-hadoop </t>
  </si>
  <si>
    <t>Clean Dataset ready to use by python</t>
  </si>
  <si>
    <t>Columns : tract id/crime type/count number/year</t>
  </si>
  <si>
    <t>crime chicago_tract id</t>
  </si>
  <si>
    <t>Hadoop table: chicago_tractid</t>
  </si>
  <si>
    <t>crime Los Angeles_tract id</t>
  </si>
  <si>
    <t>Hadoop table: la_tractid</t>
  </si>
  <si>
    <t>Clean Dataset ready to use by Hadoop</t>
  </si>
  <si>
    <t>Learn how to use hadoop to do spatial aggregate</t>
  </si>
  <si>
    <t>Lab: JOIN table in Hidoop, download to Local Laptop</t>
  </si>
  <si>
    <t>Remember to record the coding command in text</t>
  </si>
  <si>
    <t>JOIN tractid &amp; Education</t>
  </si>
  <si>
    <t>JOIN tractid &amp; Employment</t>
  </si>
  <si>
    <t>JOIN tractid &amp; Household Income</t>
  </si>
  <si>
    <t>JOIN tractid &amp; Population</t>
  </si>
  <si>
    <t>Visualization and Analysis</t>
  </si>
  <si>
    <t>Independtly Analysis</t>
  </si>
  <si>
    <t>Map Vision : Crime Data by District</t>
  </si>
  <si>
    <t>https://csula.maps.arcgis.com/home/content.html?sortField=modified&amp;sortOrder=desc&amp;view=table&amp;folder=xtang13%40calstatela.edu_CSULA#my</t>
  </si>
  <si>
    <t>Map Story : Chicago Crime Data 2020-2024</t>
  </si>
  <si>
    <t>https://arcg.is/nmrPi</t>
  </si>
  <si>
    <t>Map Story : LA Crime Data 2020-2023</t>
  </si>
  <si>
    <t>Realationship Analysis_With Census Data</t>
  </si>
  <si>
    <t>Y-X Chart: JOIN Crime and Census Data (Population Density)</t>
  </si>
  <si>
    <t>Y-X Chart: JOIN Crime and Census Data (Education Level)</t>
  </si>
  <si>
    <t>Y-X Chart: JOIN Crime and Census Data (Age 10-20 20-40 40-60 60-max)</t>
  </si>
  <si>
    <t>Y-X Chart: JOIN Crime and Census Data (Race)</t>
  </si>
  <si>
    <t>Realationship Analysis_With Economic Data</t>
  </si>
  <si>
    <t>Y-X Chart: JOIN Crime and Economic Data (unemployment Rate)</t>
  </si>
  <si>
    <t>Y-X Chart: JOIN Crime and Economic Data (Median Household Income)</t>
  </si>
  <si>
    <t>Y-X Chart: JOIN Crime and Economic Data (Property Rate)</t>
  </si>
  <si>
    <t>Final Delivery</t>
  </si>
  <si>
    <t>Abstract</t>
  </si>
  <si>
    <t>need update</t>
  </si>
  <si>
    <t>Final Report</t>
  </si>
  <si>
    <t>CIS 5200 Project Codes.docx</t>
  </si>
  <si>
    <t>CIS 5200 Presentation Slides Template.ppt</t>
  </si>
  <si>
    <t>According to professor's rubrics</t>
  </si>
  <si>
    <t>CIS 5200 Presentation Slides.ppt</t>
  </si>
  <si>
    <t>11/31/24</t>
  </si>
  <si>
    <t>Group2 Lab-tutorial</t>
  </si>
  <si>
    <t>All</t>
  </si>
  <si>
    <t>Term Paper /Tutorial: Due 11:59pm, 12/14/2024 (Saturday)</t>
  </si>
  <si>
    <t>Reference</t>
  </si>
  <si>
    <t>https://github.com/actejas/Project-CIS5200</t>
  </si>
  <si>
    <t>Upload project technical documents in Github</t>
  </si>
  <si>
    <t>https://github.com/xuewentang/5200group2</t>
  </si>
  <si>
    <t>Project: Crime Analysis of Chicago &amp; Los Angeles</t>
  </si>
  <si>
    <t>CIS5200 Group2</t>
  </si>
  <si>
    <t>Serena, Riya, Alicia, Dimitrii</t>
  </si>
  <si>
    <t>Project start date:</t>
  </si>
  <si>
    <t>Scrolling increment:</t>
  </si>
  <si>
    <t>Milestone marker:</t>
  </si>
  <si>
    <t>Milestone description</t>
  </si>
  <si>
    <t>Assigned to</t>
  </si>
  <si>
    <t>Progress</t>
  </si>
  <si>
    <t>Start</t>
  </si>
  <si>
    <t>End</t>
  </si>
  <si>
    <t>Days</t>
  </si>
  <si>
    <t>Clean Dataset by python</t>
  </si>
  <si>
    <t>Map Vision : Crime Data by City</t>
  </si>
  <si>
    <t>LA Map Story : Crime Data by Time (Year)</t>
  </si>
  <si>
    <t>Chicago Map Story : Crime Data by Time (Year)</t>
  </si>
  <si>
    <t>Team Presentation Rubric: 100%</t>
  </si>
  <si>
    <r>
      <t>1.</t>
    </r>
    <r>
      <rPr>
        <sz val="7"/>
        <color rgb="FF000000"/>
        <rFont val="Calibri"/>
        <family val="2"/>
      </rPr>
      <t>      </t>
    </r>
    <r>
      <rPr>
        <sz val="10.5"/>
        <color rgb="FF000000"/>
        <rFont val="Calibri"/>
        <family val="2"/>
      </rPr>
      <t>Presentation Slide Format: 30%</t>
    </r>
  </si>
  <si>
    <r>
      <t>a.</t>
    </r>
    <r>
      <rPr>
        <sz val="7"/>
        <color rgb="FF000000"/>
        <rFont val="Calibri"/>
        <family val="2"/>
      </rPr>
      <t>      </t>
    </r>
    <r>
      <rPr>
        <sz val="10.5"/>
        <color rgb="FF000000"/>
        <rFont val="Calibri"/>
        <family val="2"/>
      </rPr>
      <t>Font Size (at least 28 font size - at least 20 fonts size in zoom presentation</t>
    </r>
    <r>
      <rPr>
        <sz val="8"/>
        <color rgb="FF000000"/>
        <rFont val="Calibri"/>
        <family val="2"/>
      </rPr>
      <t> </t>
    </r>
    <r>
      <rPr>
        <sz val="10.5"/>
        <color rgb="FF000000"/>
        <rFont val="Calibri"/>
        <family val="2"/>
      </rPr>
      <t>): 9%</t>
    </r>
  </si>
  <si>
    <r>
      <t>b.</t>
    </r>
    <r>
      <rPr>
        <sz val="7"/>
        <color rgb="FF000000"/>
        <rFont val="Calibri"/>
        <family val="2"/>
      </rPr>
      <t>      </t>
    </r>
    <r>
      <rPr>
        <sz val="10.5"/>
        <color rgb="FF000000"/>
        <rFont val="Calibri"/>
        <family val="2"/>
      </rPr>
      <t>Data Size (should be at least 2GB; or need permission to get full credit): 7%</t>
    </r>
  </si>
  <si>
    <r>
      <t>c.</t>
    </r>
    <r>
      <rPr>
        <sz val="7"/>
        <color rgb="FF000000"/>
        <rFont val="Calibri"/>
        <family val="2"/>
      </rPr>
      <t>      </t>
    </r>
    <r>
      <rPr>
        <sz val="10.5"/>
        <color rgb="FF000000"/>
        <rFont val="Calibri"/>
        <family val="2"/>
      </rPr>
      <t>Data Source URLs: 6%</t>
    </r>
  </si>
  <si>
    <r>
      <t>d.</t>
    </r>
    <r>
      <rPr>
        <sz val="7"/>
        <color rgb="FF000000"/>
        <rFont val="Calibri"/>
        <family val="2"/>
      </rPr>
      <t>      </t>
    </r>
    <r>
      <rPr>
        <sz val="10.5"/>
        <color rgb="FF000000"/>
        <rFont val="Calibri"/>
        <family val="2"/>
      </rPr>
      <t>H/W experimental Specifications (Your cluster version, cluster number of nodes, memory size, CPU speed): 8% (5 nodes: 2 Master, 3 Work)</t>
    </r>
  </si>
  <si>
    <r>
      <t>2.</t>
    </r>
    <r>
      <rPr>
        <sz val="7"/>
        <color rgb="FF000000"/>
        <rFont val="Calibri"/>
        <family val="2"/>
      </rPr>
      <t>      </t>
    </r>
    <r>
      <rPr>
        <sz val="10.5"/>
        <color rgb="FF000000"/>
        <rFont val="Calibri"/>
        <family val="2"/>
      </rPr>
      <t>Originality: 20%</t>
    </r>
  </si>
  <si>
    <r>
      <t>a.</t>
    </r>
    <r>
      <rPr>
        <sz val="7"/>
        <color theme="1"/>
        <rFont val="Times New Roman"/>
        <family val="1"/>
      </rPr>
      <t xml:space="preserve">     </t>
    </r>
    <r>
      <rPr>
        <sz val="11"/>
        <color theme="1"/>
        <rFont val="Calibri"/>
        <family val="2"/>
        <scheme val="minor"/>
      </rPr>
      <t>How unique your idea (10%)</t>
    </r>
  </si>
  <si>
    <r>
      <t>b.</t>
    </r>
    <r>
      <rPr>
        <sz val="7"/>
        <color theme="1"/>
        <rFont val="Times New Roman"/>
        <family val="1"/>
      </rPr>
      <t xml:space="preserve">     </t>
    </r>
    <r>
      <rPr>
        <sz val="11"/>
        <color theme="1"/>
        <rFont val="Calibri"/>
        <family val="2"/>
        <scheme val="minor"/>
      </rPr>
      <t>your deliverable (10%)</t>
    </r>
  </si>
  <si>
    <r>
      <t>§</t>
    </r>
    <r>
      <rPr>
        <sz val="7"/>
        <color theme="1"/>
        <rFont val="Times New Roman"/>
        <family val="1"/>
      </rPr>
      <t xml:space="preserve">  </t>
    </r>
    <r>
      <rPr>
        <sz val="11"/>
        <color theme="1"/>
        <rFont val="Calibri"/>
        <family val="2"/>
        <scheme val="minor"/>
      </rPr>
      <t>Workflow or architecture charts, you may see the example workflow or architecture (2% of 10%)</t>
    </r>
  </si>
  <si>
    <r>
      <t>§</t>
    </r>
    <r>
      <rPr>
        <sz val="7"/>
        <color theme="1"/>
        <rFont val="Times New Roman"/>
        <family val="1"/>
      </rPr>
      <t xml:space="preserve">  </t>
    </r>
    <r>
      <rPr>
        <sz val="11"/>
        <color theme="1"/>
        <rFont val="Calibri"/>
        <family val="2"/>
        <scheme val="minor"/>
      </rPr>
      <t>Data/Git Hub URLs at the presentation slide</t>
    </r>
  </si>
  <si>
    <r>
      <t>3.</t>
    </r>
    <r>
      <rPr>
        <sz val="7"/>
        <color rgb="FF000000"/>
        <rFont val="Calibri"/>
        <family val="2"/>
      </rPr>
      <t>      </t>
    </r>
    <r>
      <rPr>
        <sz val="10.5"/>
        <color rgb="FF000000"/>
        <rFont val="Calibri"/>
        <family val="2"/>
      </rPr>
      <t>Relevance with the topic in the class: 35%</t>
    </r>
  </si>
  <si>
    <r>
      <t>a.</t>
    </r>
    <r>
      <rPr>
        <sz val="7"/>
        <color rgb="FF000000"/>
        <rFont val="Calibri"/>
        <family val="2"/>
      </rPr>
      <t>      </t>
    </r>
    <r>
      <rPr>
        <sz val="10.5"/>
        <color rgb="FF000000"/>
        <rFont val="Calibri"/>
        <family val="2"/>
      </rPr>
      <t>Completeness Visualization in location and time info (Tempo-Spatial Visualization); Need at least 4 charts: 16%</t>
    </r>
  </si>
  <si>
    <r>
      <t>b.</t>
    </r>
    <r>
      <rPr>
        <sz val="7"/>
        <color rgb="FF000000"/>
        <rFont val="Calibri"/>
        <family val="2"/>
      </rPr>
      <t>      </t>
    </r>
    <r>
      <rPr>
        <sz val="10.5"/>
        <color rgb="FF000000"/>
        <rFont val="Calibri"/>
        <family val="2"/>
      </rPr>
      <t xml:space="preserve">Implementation (Flow Chart that shows the architecture of your implementation, for example, </t>
    </r>
    <r>
      <rPr>
        <sz val="12"/>
        <color rgb="FF000000"/>
        <rFont val="Times New Roman"/>
        <family val="1"/>
      </rPr>
      <t>https://goo.gl/3AnnPN</t>
    </r>
    <r>
      <rPr>
        <sz val="10.5"/>
        <color rgb="FF000000"/>
        <rFont val="Calibri"/>
        <family val="2"/>
      </rPr>
      <t>, https://www.rroij.com/articles-images/IJIRCCE-264-g002.GIF): 9%</t>
    </r>
  </si>
  <si>
    <r>
      <t xml:space="preserve">c.    </t>
    </r>
    <r>
      <rPr>
        <sz val="10.5"/>
        <color rgb="FF333333"/>
        <rFont val="Calibri"/>
        <family val="2"/>
      </rPr>
      <t>Github link that has all the codes and documents: 10%</t>
    </r>
  </si>
  <si>
    <r>
      <t>4.</t>
    </r>
    <r>
      <rPr>
        <sz val="7"/>
        <color rgb="FF000000"/>
        <rFont val="Calibri"/>
        <family val="2"/>
      </rPr>
      <t>      </t>
    </r>
    <r>
      <rPr>
        <sz val="10.5"/>
        <color rgb="FF000000"/>
        <rFont val="Calibri"/>
        <family val="2"/>
      </rPr>
      <t>Communicate with the instructor about the topic to get approval about the topic: 15%</t>
    </r>
  </si>
  <si>
    <r>
      <t>NOTE:</t>
    </r>
    <r>
      <rPr>
        <sz val="10.5"/>
        <color rgb="FF333333"/>
        <rFont val="Calibri"/>
        <family val="2"/>
      </rPr>
      <t xml:space="preserve"> </t>
    </r>
  </si>
  <si>
    <r>
      <t>1.</t>
    </r>
    <r>
      <rPr>
        <sz val="7"/>
        <color rgb="FF333333"/>
        <rFont val="Times New Roman"/>
        <family val="1"/>
      </rPr>
      <t xml:space="preserve">     </t>
    </r>
    <r>
      <rPr>
        <b/>
        <sz val="10.5"/>
        <color rgb="FF333333"/>
        <rFont val="Calibri"/>
        <family val="2"/>
      </rPr>
      <t>Peer Evaluation (Optional)</t>
    </r>
    <r>
      <rPr>
        <sz val="10.5"/>
        <color rgb="FF333333"/>
        <rFont val="Calibri"/>
        <family val="2"/>
      </rPr>
      <t xml:space="preserve">: You have to email to the instructor the peer evaluation about your team members for the term project and the presentation. It should be composed of: </t>
    </r>
  </si>
  <si>
    <t xml:space="preserve">Section #, Group name, Your Name, Team Member Name, Team Members’ Scores out of 100%, The reason you evaluate the member(s) with the score(s). </t>
  </si>
  <si>
    <t>If you don’t email me peer evaluation, I assume, all of you contribute the work fairly well.</t>
  </si>
  <si>
    <r>
      <t xml:space="preserve">For example, </t>
    </r>
    <r>
      <rPr>
        <sz val="10.5"/>
        <color rgb="FF333333"/>
        <rFont val="Calibri"/>
        <family val="2"/>
      </rPr>
      <t>your team score is 95% and your peer evaluation by your team members are 100%, your score is 95 (= 95 x 100%)</t>
    </r>
  </si>
  <si>
    <r>
      <t>2.</t>
    </r>
    <r>
      <rPr>
        <sz val="7"/>
        <color rgb="FF333333"/>
        <rFont val="Times New Roman"/>
        <family val="1"/>
      </rPr>
      <t xml:space="preserve">     </t>
    </r>
    <r>
      <rPr>
        <b/>
        <sz val="10.5"/>
        <color rgb="FF333333"/>
        <rFont val="Calibri"/>
        <family val="2"/>
      </rPr>
      <t>Plagiarism</t>
    </r>
    <r>
      <rPr>
        <sz val="10.5"/>
        <color rgb="FF333333"/>
        <rFont val="Calibri"/>
        <family val="2"/>
      </rPr>
      <t>: If you make a copy of others, it should violate the academic integrity so that you should get 0 in the term project or F in the course in the worst case.</t>
    </r>
  </si>
  <si>
    <t>Term Paper Rubric: 100%</t>
  </si>
  <si>
    <t xml:space="preserve">It should be almost same as the team presentation. But, mostly, I will take a look at if you revise the content per my comment at the presentation. Thus, any penalty at the presentation can be recovered. You have to follow the format of the paper template that the instructor shares. </t>
  </si>
  <si>
    <t>The term paper should have a section of Related Work after the section of Introduction. It should include 2 – 3 existing works and you need to describe what the existing works are and the difference between yours and the existing works in 2 or 3 paragraphs.</t>
  </si>
  <si>
    <r>
      <t xml:space="preserve">You also need to email the instructor the </t>
    </r>
    <r>
      <rPr>
        <b/>
        <sz val="11"/>
        <color rgb="FF000000"/>
        <rFont val="Calibri"/>
        <family val="2"/>
      </rPr>
      <t xml:space="preserve">peer evaluation </t>
    </r>
    <r>
      <rPr>
        <sz val="11"/>
        <color rgb="FF000000"/>
        <rFont val="Calibri"/>
        <family val="2"/>
      </rPr>
      <t xml:space="preserve">for the term paper. </t>
    </r>
    <r>
      <rPr>
        <sz val="11"/>
        <color rgb="FF333333"/>
        <rFont val="Calibri"/>
        <family val="2"/>
      </rPr>
      <t>If you don’t email me peer evaluation, I assume, all of you contribute the work fairly well.</t>
    </r>
  </si>
  <si>
    <t>1). You can use your term paper template “termPaperForm_vx.x.docx” in Canvas.</t>
  </si>
  <si>
    <t>2). Term paper should be 4 - 5 pages. If less than or more than it, you will not get the good grade.  </t>
  </si>
  <si>
    <t xml:space="preserve">3) Term paper requires to follow the structured in order to get the good score as below: </t>
  </si>
  <si>
    <r>
      <t>NOTE</t>
    </r>
    <r>
      <rPr>
        <sz val="11"/>
        <color rgb="FF000000"/>
        <rFont val="Calibri"/>
        <family val="2"/>
        <scheme val="minor"/>
      </rPr>
      <t xml:space="preserve">: I prefer the diagram and table that are drawn not the screenshot </t>
    </r>
  </si>
  <si>
    <r>
      <t>Abstract: </t>
    </r>
    <r>
      <rPr>
        <sz val="11"/>
        <color rgb="FF000000"/>
        <rFont val="Calibri"/>
        <family val="2"/>
        <scheme val="minor"/>
      </rPr>
      <t>one or two paragraphs summary of your work</t>
    </r>
  </si>
  <si>
    <r>
      <t>Introduction: </t>
    </r>
    <r>
      <rPr>
        <sz val="11"/>
        <color rgb="FF000000"/>
        <rFont val="Calibri"/>
        <family val="2"/>
        <scheme val="minor"/>
      </rPr>
      <t>why you choose this topic and why your work/topic should be important. And what is the background of your work</t>
    </r>
  </si>
  <si>
    <r>
      <t>Related work: </t>
    </r>
    <r>
      <rPr>
        <sz val="11"/>
        <color rgb="FF000000"/>
        <rFont val="Calibri"/>
        <family val="2"/>
        <scheme val="minor"/>
      </rPr>
      <t xml:space="preserve">Describe 1 paragraph of 3 papers that adopt the similar works as you have done; Then, present the difference between yours and theirs. Mostly yours should be different from others as yours is Big Data using Hive on Cloud Computing. </t>
    </r>
    <r>
      <rPr>
        <b/>
        <sz val="11"/>
        <color rgb="FF000000"/>
        <rFont val="Calibri"/>
        <family val="2"/>
        <scheme val="minor"/>
      </rPr>
      <t>NOTE</t>
    </r>
    <r>
      <rPr>
        <sz val="11"/>
        <color rgb="FF000000"/>
        <rFont val="Calibri"/>
        <family val="2"/>
        <scheme val="minor"/>
      </rPr>
      <t>: You will lose 30 points if you don’t have this.</t>
    </r>
  </si>
  <si>
    <r>
      <t>Background/existing work: </t>
    </r>
    <r>
      <rPr>
        <sz val="11"/>
        <color rgb="FF000000"/>
        <rFont val="Calibri"/>
        <family val="2"/>
        <scheme val="minor"/>
      </rPr>
      <t>Detailed background and existing work that your work is based on</t>
    </r>
  </si>
  <si>
    <r>
      <t>Your work:</t>
    </r>
    <r>
      <rPr>
        <sz val="11"/>
        <color rgb="FF000000"/>
        <rFont val="Calibri"/>
        <family val="2"/>
        <scheme val="minor"/>
      </rPr>
      <t> Illustrate your work; you’d better present algorithm or process instead of code as your github should have Hive codes. You have to present a diagram of your work which is work flow you presented in the presentation.</t>
    </r>
  </si>
  <si>
    <r>
      <t>Conclusion: </t>
    </r>
    <r>
      <rPr>
        <sz val="11"/>
        <color rgb="FF000000"/>
        <rFont val="Calibri"/>
        <family val="2"/>
        <scheme val="minor"/>
      </rPr>
      <t>summarize what you have did, why your work is interesting or important, what you have built, how important your analysis to the community is and what you learned from the work</t>
    </r>
  </si>
  <si>
    <r>
      <t>References: </t>
    </r>
    <r>
      <rPr>
        <sz val="11"/>
        <color rgb="FF000000"/>
        <rFont val="Calibri"/>
        <family val="2"/>
        <scheme val="minor"/>
      </rPr>
      <t>Papers, articles, URLs (your github, data source,…) that you referred to.</t>
    </r>
  </si>
  <si>
    <t>Term Project Tutorial Rubric: 100%</t>
  </si>
  <si>
    <t>Anyone can easily reproduce your work by following your tutorial as the lab tutorial that the instructor shared.</t>
  </si>
  <si>
    <r>
      <t>1.</t>
    </r>
    <r>
      <rPr>
        <sz val="7"/>
        <color theme="1"/>
        <rFont val="Times New Roman"/>
        <family val="1"/>
      </rPr>
      <t xml:space="preserve">     </t>
    </r>
    <r>
      <rPr>
        <sz val="11"/>
        <color theme="1"/>
        <rFont val="Calibri"/>
        <family val="2"/>
        <scheme val="minor"/>
      </rPr>
      <t>Materials Available (30%)</t>
    </r>
  </si>
  <si>
    <r>
      <t>a.</t>
    </r>
    <r>
      <rPr>
        <sz val="7"/>
        <color theme="1"/>
        <rFont val="Times New Roman"/>
        <family val="1"/>
      </rPr>
      <t xml:space="preserve">     </t>
    </r>
    <r>
      <rPr>
        <sz val="11"/>
        <color theme="1"/>
        <rFont val="Calibri"/>
        <family val="2"/>
        <scheme val="minor"/>
      </rPr>
      <t>If Data Set can be downloadable per the direction (15%)</t>
    </r>
  </si>
  <si>
    <r>
      <t>b.</t>
    </r>
    <r>
      <rPr>
        <sz val="7"/>
        <color theme="1"/>
        <rFont val="Times New Roman"/>
        <family val="1"/>
      </rPr>
      <t xml:space="preserve">     </t>
    </r>
    <r>
      <rPr>
        <sz val="11"/>
        <color theme="1"/>
        <rFont val="Calibri"/>
        <family val="2"/>
        <scheme val="minor"/>
      </rPr>
      <t>If source code is downloadable per the direction (15%)</t>
    </r>
  </si>
  <si>
    <r>
      <t>2.</t>
    </r>
    <r>
      <rPr>
        <sz val="7"/>
        <color theme="1"/>
        <rFont val="Times New Roman"/>
        <family val="1"/>
      </rPr>
      <t xml:space="preserve">     </t>
    </r>
    <r>
      <rPr>
        <sz val="11"/>
        <color theme="1"/>
        <rFont val="Calibri"/>
        <family val="2"/>
        <scheme val="minor"/>
      </rPr>
      <t>Completeness (70%)</t>
    </r>
  </si>
  <si>
    <r>
      <t>a.</t>
    </r>
    <r>
      <rPr>
        <sz val="7"/>
        <color theme="1"/>
        <rFont val="Times New Roman"/>
        <family val="1"/>
      </rPr>
      <t xml:space="preserve">     </t>
    </r>
    <r>
      <rPr>
        <sz val="11"/>
        <color theme="1"/>
        <rFont val="Calibri"/>
        <family val="2"/>
        <scheme val="minor"/>
      </rPr>
      <t>If each step is clear to follow (15%)</t>
    </r>
  </si>
  <si>
    <r>
      <t>b.</t>
    </r>
    <r>
      <rPr>
        <sz val="7"/>
        <color theme="1"/>
        <rFont val="Times New Roman"/>
        <family val="1"/>
      </rPr>
      <t xml:space="preserve">     </t>
    </r>
    <r>
      <rPr>
        <sz val="11"/>
        <color theme="1"/>
        <rFont val="Calibri"/>
        <family val="2"/>
        <scheme val="minor"/>
      </rPr>
      <t>If the source code is correct (15%)</t>
    </r>
  </si>
  <si>
    <r>
      <t>c.</t>
    </r>
    <r>
      <rPr>
        <sz val="7"/>
        <color theme="1"/>
        <rFont val="Times New Roman"/>
        <family val="1"/>
      </rPr>
      <t xml:space="preserve">      </t>
    </r>
    <r>
      <rPr>
        <sz val="11"/>
        <color theme="1"/>
        <rFont val="Calibri"/>
        <family val="2"/>
        <scheme val="minor"/>
      </rPr>
      <t>If the source codes are executable or possible to copy/paste to execute (15%)</t>
    </r>
  </si>
  <si>
    <r>
      <t>d.</t>
    </r>
    <r>
      <rPr>
        <sz val="7"/>
        <color theme="1"/>
        <rFont val="Times New Roman"/>
        <family val="1"/>
      </rPr>
      <t xml:space="preserve">     </t>
    </r>
    <r>
      <rPr>
        <sz val="11"/>
        <color theme="1"/>
        <rFont val="Calibri"/>
        <family val="2"/>
        <scheme val="minor"/>
      </rPr>
      <t>If the visualization using other tools are easy to follow or clearly executable (15%)</t>
    </r>
  </si>
  <si>
    <r>
      <t>e.</t>
    </r>
    <r>
      <rPr>
        <sz val="7"/>
        <color theme="1"/>
        <rFont val="Times New Roman"/>
        <family val="1"/>
      </rPr>
      <t xml:space="preserve">     </t>
    </r>
    <r>
      <rPr>
        <sz val="11"/>
        <color theme="1"/>
        <rFont val="Calibri"/>
        <family val="2"/>
        <scheme val="minor"/>
      </rPr>
      <t>If the geo-spatial visualization is clear (10%)</t>
    </r>
  </si>
  <si>
    <r>
      <t>NOTE</t>
    </r>
    <r>
      <rPr>
        <sz val="11"/>
        <color rgb="FF000000"/>
        <rFont val="Calibri"/>
        <family val="2"/>
      </rPr>
      <t xml:space="preserve">: You also need to email the instructor the </t>
    </r>
    <r>
      <rPr>
        <b/>
        <sz val="11"/>
        <color rgb="FF000000"/>
        <rFont val="Calibri"/>
        <family val="2"/>
      </rPr>
      <t xml:space="preserve">peer evaluation </t>
    </r>
    <r>
      <rPr>
        <sz val="11"/>
        <color rgb="FF000000"/>
        <rFont val="Calibri"/>
        <family val="2"/>
      </rPr>
      <t xml:space="preserve">for the term paper (Optional). </t>
    </r>
    <r>
      <rPr>
        <sz val="11"/>
        <color rgb="FF333333"/>
        <rFont val="Calibri"/>
        <family val="2"/>
      </rPr>
      <t>If you don’t email me peer evaluation, I assume, all of you contribute the work fairly well.</t>
    </r>
  </si>
  <si>
    <t>ssh xtang13@129.146.230.230</t>
  </si>
  <si>
    <t>-bash-4.2$ wget -o chicago_crime.csv https://data.cityofchicago.org/resource/ijzp-q8t2.csv</t>
  </si>
  <si>
    <t>-bash-4.2$ ls</t>
  </si>
  <si>
    <t>-bash-4.2$ hdfs dfs -mkdir CrimeAnalysis</t>
  </si>
  <si>
    <t>-bash-4.2$ hdfs dfs -mkdir CrimeAnalysis/Chicago</t>
  </si>
  <si>
    <t>-bash-4.2$ hdfs dfs -put chicago_crime.csv CrimeAnalysis/Chicago</t>
  </si>
  <si>
    <t>-bash-4.2$ hdfs dfs -ls CrimeAnalysis/Chicago</t>
  </si>
  <si>
    <t>-bash-4.2$ beeline</t>
  </si>
  <si>
    <t>0: jdbc:hive2://bigdaiun0.sub03291929060.trai&gt; CREATE DATABASE if not exists 5200group2;</t>
  </si>
  <si>
    <t>0: jdbc:hive2://bigdaiun0.sub03291929060.trai&gt; show databases;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</si>
</sst>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1" formatCode="_(* #,##0_);_(* \(#,##0\);_(* &quot;-&quot;_);_(@_)"/>
    <numFmt numFmtId="164" formatCode="&quot;Done&quot;;&quot;&quot;;&quot;&quot;"/>
    <numFmt numFmtId="165" formatCode="d"/>
  </numFmts>
  <fonts count="50" x14ac:knownFonts="1">
    <font>
      <sz val="11"/>
      <color theme="1"/>
      <name val="Calibri"/>
      <family val="2"/>
      <scheme val="minor"/>
    </font>
    <font>
      <b/>
      <sz val="16"/>
      <color theme="2" tint="-0.749961851863155"/>
      <name val="Courier New"/>
      <family val="3"/>
      <scheme val="major"/>
    </font>
    <font>
      <b/>
      <sz val="12"/>
      <color theme="4" tint="-0.499984740745262"/>
      <name val="Courier New"/>
      <family val="3"/>
      <scheme val="major"/>
    </font>
    <font>
      <sz val="11"/>
      <color theme="0"/>
      <name val="Calibri"/>
      <family val="2"/>
      <scheme val="minor"/>
    </font>
    <font>
      <sz val="11"/>
      <color theme="1"/>
      <name val="Calibri"/>
      <family val="2"/>
      <scheme val="minor"/>
    </font>
    <font>
      <b/>
      <sz val="11"/>
      <color theme="1"/>
      <name val="Calibri"/>
      <family val="2"/>
      <scheme val="minor"/>
    </font>
    <font>
      <b/>
      <sz val="11"/>
      <color theme="3"/>
      <name val="Calibri"/>
      <family val="2"/>
      <scheme val="minor"/>
    </font>
    <font>
      <b/>
      <sz val="12"/>
      <color rgb="FF000000"/>
      <name val="Calibri"/>
      <family val="2"/>
    </font>
    <font>
      <sz val="10.5"/>
      <color rgb="FF000000"/>
      <name val="Calibri"/>
      <family val="2"/>
    </font>
    <font>
      <sz val="7"/>
      <color rgb="FF000000"/>
      <name val="Calibri"/>
      <family val="2"/>
    </font>
    <font>
      <sz val="10.5"/>
      <color rgb="FF333333"/>
      <name val="Calibri"/>
      <family val="2"/>
    </font>
    <font>
      <sz val="8"/>
      <color rgb="FF000000"/>
      <name val="Calibri"/>
      <family val="2"/>
    </font>
    <font>
      <sz val="7"/>
      <color theme="1"/>
      <name val="Times New Roman"/>
      <family val="1"/>
    </font>
    <font>
      <sz val="11"/>
      <color theme="1"/>
      <name val="Wingdings"/>
      <charset val="2"/>
    </font>
    <font>
      <sz val="12"/>
      <color rgb="FF000000"/>
      <name val="Times New Roman"/>
      <family val="1"/>
    </font>
    <font>
      <b/>
      <sz val="10.5"/>
      <color rgb="FF333333"/>
      <name val="Calibri"/>
      <family val="2"/>
    </font>
    <font>
      <sz val="7"/>
      <color rgb="FF333333"/>
      <name val="Times New Roman"/>
      <family val="1"/>
    </font>
    <font>
      <sz val="11"/>
      <color rgb="FF000000"/>
      <name val="Calibri"/>
      <family val="2"/>
    </font>
    <font>
      <b/>
      <sz val="11"/>
      <color rgb="FF000000"/>
      <name val="Calibri"/>
      <family val="2"/>
    </font>
    <font>
      <sz val="11"/>
      <color rgb="FF333333"/>
      <name val="Calibri"/>
      <family val="2"/>
    </font>
    <font>
      <sz val="11"/>
      <color rgb="FF000000"/>
      <name val="Calibri"/>
      <family val="2"/>
      <scheme val="minor"/>
    </font>
    <font>
      <b/>
      <sz val="11"/>
      <color rgb="FF000000"/>
      <name val="Calibri"/>
      <family val="2"/>
      <scheme val="minor"/>
    </font>
    <font>
      <sz val="8"/>
      <color theme="1"/>
      <name val="Calibri"/>
      <family val="2"/>
      <scheme val="minor"/>
    </font>
    <font>
      <u/>
      <sz val="11"/>
      <color theme="10"/>
      <name val="Calibri"/>
      <family val="2"/>
      <scheme val="minor"/>
    </font>
    <font>
      <sz val="11"/>
      <color rgb="FF000000"/>
      <name val="Menlo"/>
      <family val="2"/>
    </font>
    <font>
      <b/>
      <sz val="11"/>
      <color rgb="FFFF0000"/>
      <name val="Calibri"/>
      <family val="2"/>
      <scheme val="minor"/>
    </font>
    <font>
      <b/>
      <sz val="20"/>
      <color rgb="FFFF0000"/>
      <name val="Calibri"/>
      <family val="2"/>
      <scheme val="minor"/>
    </font>
    <font>
      <sz val="11"/>
      <color rgb="FFFF0000"/>
      <name val="Calibri"/>
      <family val="2"/>
      <scheme val="minor"/>
    </font>
    <font>
      <sz val="11"/>
      <color theme="3" tint="0.499984740745262"/>
      <name val="Calibri"/>
      <family val="2"/>
      <scheme val="minor"/>
    </font>
    <font>
      <b/>
      <sz val="13"/>
      <color theme="3"/>
      <name val="Calibri"/>
      <family val="2"/>
      <scheme val="minor"/>
    </font>
    <font>
      <i/>
      <sz val="12"/>
      <color rgb="FF7F7F7F"/>
      <name val="Calibri"/>
      <family val="2"/>
      <scheme val="minor"/>
    </font>
    <font>
      <sz val="11"/>
      <color rgb="FFFFFFFF"/>
      <name val="Calibri"/>
      <family val="2"/>
    </font>
    <font>
      <sz val="11"/>
      <color rgb="FF0C1652"/>
      <name val="Calibri"/>
      <family val="2"/>
    </font>
    <font>
      <b/>
      <sz val="22"/>
      <color rgb="FF177B56"/>
      <name val="Calibri"/>
      <family val="2"/>
    </font>
    <font>
      <b/>
      <sz val="20"/>
      <name val="Calibri"/>
      <family val="2"/>
    </font>
    <font>
      <sz val="11"/>
      <name val="Calibri"/>
      <family val="2"/>
    </font>
    <font>
      <sz val="14"/>
      <name val="Calibri"/>
      <family val="2"/>
    </font>
    <font>
      <b/>
      <sz val="16"/>
      <name val="Calibri"/>
      <family val="2"/>
    </font>
    <font>
      <i/>
      <sz val="11"/>
      <color rgb="FF7F7F7F"/>
      <name val="Calibri"/>
      <family val="2"/>
    </font>
    <font>
      <sz val="16"/>
      <color rgb="FF0C1652"/>
      <name val="Calibri"/>
      <family val="2"/>
    </font>
    <font>
      <b/>
      <sz val="16"/>
      <color rgb="FF0C1652"/>
      <name val="Calibri"/>
      <family val="2"/>
    </font>
    <font>
      <sz val="10"/>
      <color rgb="FFFFFFFF"/>
      <name val="Calibri"/>
      <family val="2"/>
    </font>
    <font>
      <b/>
      <sz val="11"/>
      <color rgb="FF0C1652"/>
      <name val="Calibri"/>
      <family val="2"/>
    </font>
    <font>
      <b/>
      <sz val="10"/>
      <color rgb="FFFFFFFF"/>
      <name val="Calibri"/>
      <family val="2"/>
    </font>
    <font>
      <sz val="11"/>
      <color rgb="FF122173"/>
      <name val="Calibri"/>
      <family val="2"/>
    </font>
    <font>
      <b/>
      <sz val="14"/>
      <color rgb="FF0C1652"/>
      <name val="Calibri"/>
      <family val="2"/>
    </font>
    <font>
      <sz val="11"/>
      <color rgb="FFC29AE0"/>
      <name val="Calibri"/>
      <family val="2"/>
    </font>
    <font>
      <sz val="11"/>
      <color rgb="FFFF0000"/>
      <name val="Calibri"/>
      <family val="2"/>
    </font>
    <font>
      <b/>
      <sz val="11"/>
      <color rgb="FF5B71E6"/>
      <name val="Calibri"/>
      <family val="2"/>
    </font>
    <font>
      <sz val="10"/>
      <color rgb="FF5B71E6"/>
      <name val="Arial"/>
      <family val="2"/>
    </font>
  </fonts>
  <fills count="10">
    <fill>
      <patternFill patternType="none"/>
    </fill>
    <fill>
      <patternFill patternType="gray125"/>
    </fill>
    <fill>
      <patternFill patternType="solid">
        <fgColor theme="4" tint="0.59996337778862885"/>
        <bgColor indexed="64"/>
      </patternFill>
    </fill>
    <fill>
      <patternFill patternType="solid">
        <fgColor theme="0" tint="-0.14999847407452621"/>
        <bgColor indexed="64"/>
      </patternFill>
    </fill>
    <fill>
      <patternFill patternType="solid">
        <fgColor rgb="FFFFFF00"/>
        <bgColor indexed="64"/>
      </patternFill>
    </fill>
    <fill>
      <patternFill patternType="solid">
        <fgColor rgb="FF92D050"/>
        <bgColor indexed="64"/>
      </patternFill>
    </fill>
    <fill>
      <patternFill patternType="solid">
        <fgColor rgb="FFF2F2F2"/>
        <bgColor rgb="FF000000"/>
      </patternFill>
    </fill>
    <fill>
      <patternFill patternType="solid">
        <fgColor rgb="FF20A472"/>
        <bgColor rgb="FF000000"/>
      </patternFill>
    </fill>
    <fill>
      <patternFill patternType="solid">
        <fgColor rgb="FF177B56"/>
        <bgColor rgb="FF000000"/>
      </patternFill>
    </fill>
    <fill>
      <patternFill patternType="solid">
        <fgColor rgb="FF177B56"/>
        <bgColor rgb="FF0EABB7"/>
      </patternFill>
    </fill>
  </fills>
  <borders count="20">
    <border>
      <left/>
      <right/>
      <top/>
      <bottom/>
      <diagonal/>
    </border>
    <border>
      <left/>
      <right/>
      <top/>
      <bottom style="thin">
        <color theme="0" tint="-0.14996795556505021"/>
      </bottom>
      <diagonal/>
    </border>
    <border>
      <left/>
      <right/>
      <top/>
      <bottom style="thick">
        <color theme="4" tint="0.499984740745262"/>
      </bottom>
      <diagonal/>
    </border>
    <border>
      <left/>
      <right/>
      <top/>
      <bottom style="medium">
        <color theme="4" tint="0.39997558519241921"/>
      </bottom>
      <diagonal/>
    </border>
    <border>
      <left style="thin">
        <color rgb="FF8439BD"/>
      </left>
      <right/>
      <top style="thin">
        <color rgb="FF8439BD"/>
      </top>
      <bottom style="thin">
        <color rgb="FF8439BD"/>
      </bottom>
      <diagonal/>
    </border>
    <border>
      <left/>
      <right/>
      <top style="thin">
        <color rgb="FF8439BD"/>
      </top>
      <bottom style="thin">
        <color rgb="FF8439BD"/>
      </bottom>
      <diagonal/>
    </border>
    <border>
      <left/>
      <right style="thin">
        <color rgb="FF8439BD"/>
      </right>
      <top style="thin">
        <color rgb="FF8439BD"/>
      </top>
      <bottom style="thin">
        <color rgb="FF8439BD"/>
      </bottom>
      <diagonal/>
    </border>
    <border>
      <left/>
      <right/>
      <top/>
      <bottom style="thin">
        <color rgb="FF172DA6"/>
      </bottom>
      <diagonal/>
    </border>
    <border>
      <left/>
      <right/>
      <top style="thin">
        <color rgb="FF172DA6"/>
      </top>
      <bottom/>
      <diagonal/>
    </border>
    <border>
      <left/>
      <right style="thin">
        <color rgb="FFFFFFFF"/>
      </right>
      <top style="thin">
        <color rgb="FF8439BD"/>
      </top>
      <bottom/>
      <diagonal/>
    </border>
    <border>
      <left style="thin">
        <color rgb="FFFFFFFF"/>
      </left>
      <right style="thin">
        <color rgb="FFFFFFFF"/>
      </right>
      <top style="thin">
        <color rgb="FF8439BD"/>
      </top>
      <bottom/>
      <diagonal/>
    </border>
    <border>
      <left/>
      <right style="thin">
        <color rgb="FFBFBFBF"/>
      </right>
      <top style="thin">
        <color rgb="FF8439BD"/>
      </top>
      <bottom/>
      <diagonal/>
    </border>
    <border>
      <left/>
      <right style="thin">
        <color rgb="FFFFFFFF"/>
      </right>
      <top/>
      <bottom/>
      <diagonal/>
    </border>
    <border>
      <left/>
      <right style="thin">
        <color rgb="FFFFFFFF"/>
      </right>
      <top/>
      <bottom style="thin">
        <color rgb="FF8439BD"/>
      </bottom>
      <diagonal/>
    </border>
    <border>
      <left style="thin">
        <color rgb="FFFFFFFF"/>
      </left>
      <right style="thin">
        <color rgb="FFFFFFFF"/>
      </right>
      <top/>
      <bottom style="thin">
        <color rgb="FF8439BD"/>
      </bottom>
      <diagonal/>
    </border>
    <border>
      <left/>
      <right style="thin">
        <color rgb="FFC5CCF8"/>
      </right>
      <top/>
      <bottom style="thin">
        <color rgb="FF8439BD"/>
      </bottom>
      <diagonal/>
    </border>
    <border>
      <left style="thin">
        <color rgb="FFD9D9D9"/>
      </left>
      <right style="thin">
        <color rgb="FFD9D9D9"/>
      </right>
      <top/>
      <bottom/>
      <diagonal/>
    </border>
    <border>
      <left style="thin">
        <color rgb="FFD9D9D9"/>
      </left>
      <right style="thin">
        <color rgb="FFD9D9D9"/>
      </right>
      <top style="thin">
        <color rgb="FFD9D9D9"/>
      </top>
      <bottom style="thin">
        <color rgb="FFD9D9D9"/>
      </bottom>
      <diagonal/>
    </border>
    <border>
      <left/>
      <right/>
      <top/>
      <bottom style="medium">
        <color rgb="FFD9D9D9"/>
      </bottom>
      <diagonal/>
    </border>
    <border>
      <left style="thin">
        <color rgb="FFD9D9D9"/>
      </left>
      <right style="thin">
        <color rgb="FFD9D9D9"/>
      </right>
      <top/>
      <bottom style="medium">
        <color rgb="FFD9D9D9"/>
      </bottom>
      <diagonal/>
    </border>
  </borders>
  <cellStyleXfs count="14">
    <xf numFmtId="0" fontId="0" fillId="0" borderId="0">
      <alignment horizontal="left" vertical="center"/>
    </xf>
    <xf numFmtId="0" fontId="1" fillId="2" borderId="0" applyNumberFormat="0" applyBorder="0" applyProtection="0">
      <alignment horizontal="left" wrapText="1"/>
    </xf>
    <xf numFmtId="0" fontId="2" fillId="0" borderId="1" applyNumberFormat="0" applyFill="0" applyProtection="0">
      <alignment horizontal="left" vertical="center"/>
    </xf>
    <xf numFmtId="164" fontId="3" fillId="0" borderId="0">
      <alignment horizontal="center" vertical="center"/>
    </xf>
    <xf numFmtId="9" fontId="4" fillId="0" borderId="0" applyFont="0" applyFill="0" applyBorder="0" applyProtection="0">
      <alignment horizontal="right" vertical="center"/>
    </xf>
    <xf numFmtId="14" fontId="4" fillId="0" borderId="0">
      <alignment horizontal="left" vertical="center" wrapText="1"/>
    </xf>
    <xf numFmtId="0" fontId="4" fillId="0" borderId="0">
      <alignment horizontal="left" vertical="center" wrapText="1"/>
    </xf>
    <xf numFmtId="0" fontId="23" fillId="0" borderId="0" applyNumberFormat="0" applyFill="0" applyBorder="0" applyAlignment="0" applyProtection="0">
      <alignment horizontal="left" vertical="center"/>
    </xf>
    <xf numFmtId="41" fontId="4" fillId="0" borderId="0" applyFont="0" applyFill="0" applyBorder="0" applyAlignment="0" applyProtection="0"/>
    <xf numFmtId="0" fontId="29" fillId="0" borderId="2" applyNumberFormat="0" applyFill="0" applyAlignment="0" applyProtection="0"/>
    <xf numFmtId="0" fontId="6" fillId="0" borderId="3" applyNumberFormat="0" applyFill="0" applyAlignment="0" applyProtection="0"/>
    <xf numFmtId="0" fontId="6" fillId="0" borderId="0" applyNumberFormat="0" applyFill="0" applyBorder="0" applyAlignment="0" applyProtection="0"/>
    <xf numFmtId="0" fontId="30" fillId="0" borderId="0" applyNumberFormat="0" applyFill="0" applyBorder="0" applyAlignment="0" applyProtection="0"/>
    <xf numFmtId="0" fontId="3" fillId="0" borderId="0"/>
  </cellStyleXfs>
  <cellXfs count="112">
    <xf numFmtId="0" fontId="0" fillId="0" borderId="0" xfId="0">
      <alignment horizontal="left" vertical="center"/>
    </xf>
    <xf numFmtId="0" fontId="1" fillId="2" borderId="0" xfId="1">
      <alignment horizontal="left" wrapText="1"/>
    </xf>
    <xf numFmtId="164" fontId="3" fillId="0" borderId="0" xfId="3">
      <alignment horizontal="center" vertical="center"/>
    </xf>
    <xf numFmtId="0" fontId="2" fillId="0" borderId="1" xfId="2">
      <alignment horizontal="left" vertical="center"/>
    </xf>
    <xf numFmtId="164" fontId="0" fillId="0" borderId="0" xfId="3" applyFont="1">
      <alignment horizontal="center" vertical="center"/>
    </xf>
    <xf numFmtId="14" fontId="4" fillId="0" borderId="0" xfId="5">
      <alignment horizontal="left" vertical="center" wrapText="1"/>
    </xf>
    <xf numFmtId="14" fontId="2" fillId="0" borderId="1" xfId="2" applyNumberFormat="1">
      <alignment horizontal="left" vertical="center"/>
    </xf>
    <xf numFmtId="0" fontId="4" fillId="0" borderId="0" xfId="6">
      <alignment horizontal="left" vertical="center" wrapText="1"/>
    </xf>
    <xf numFmtId="9" fontId="2" fillId="0" borderId="1" xfId="2" applyNumberFormat="1">
      <alignment horizontal="left" vertical="center"/>
    </xf>
    <xf numFmtId="0" fontId="0" fillId="0" borderId="0" xfId="6" applyFont="1">
      <alignment horizontal="left" vertical="center" wrapText="1"/>
    </xf>
    <xf numFmtId="9" fontId="0" fillId="0" borderId="0" xfId="4" applyFont="1" applyBorder="1">
      <alignment horizontal="right" vertical="center"/>
    </xf>
    <xf numFmtId="0" fontId="4" fillId="0" borderId="0" xfId="6" applyAlignment="1">
      <alignment horizontal="center" vertical="center" wrapText="1"/>
    </xf>
    <xf numFmtId="0" fontId="4" fillId="0" borderId="0" xfId="6" applyAlignment="1">
      <alignment horizontal="right" vertical="center" wrapText="1"/>
    </xf>
    <xf numFmtId="0" fontId="4" fillId="3" borderId="0" xfId="6" applyFill="1" applyAlignment="1">
      <alignment horizontal="center" vertical="center" wrapText="1"/>
    </xf>
    <xf numFmtId="0" fontId="5" fillId="0" borderId="0" xfId="0" applyFont="1" applyAlignment="1">
      <alignment horizontal="center" vertical="center"/>
    </xf>
    <xf numFmtId="0" fontId="5" fillId="0" borderId="0" xfId="0" applyFont="1">
      <alignment horizontal="left" vertical="center"/>
    </xf>
    <xf numFmtId="0" fontId="7" fillId="0" borderId="0" xfId="0" applyFont="1" applyAlignment="1">
      <alignment horizontal="center" vertical="center"/>
    </xf>
    <xf numFmtId="0" fontId="8" fillId="0" borderId="0" xfId="0" applyFont="1" applyAlignment="1">
      <alignment horizontal="left" vertical="center" indent="3"/>
    </xf>
    <xf numFmtId="0" fontId="8" fillId="0" borderId="0" xfId="0" applyFont="1" applyAlignment="1">
      <alignment horizontal="left" vertical="center" indent="6"/>
    </xf>
    <xf numFmtId="0" fontId="0" fillId="0" borderId="0" xfId="0" applyAlignment="1">
      <alignment horizontal="left" vertical="center" indent="6"/>
    </xf>
    <xf numFmtId="0" fontId="13" fillId="0" borderId="0" xfId="0" applyFont="1" applyAlignment="1">
      <alignment horizontal="left" vertical="center" indent="15"/>
    </xf>
    <xf numFmtId="0" fontId="15" fillId="0" borderId="0" xfId="0" applyFont="1" applyAlignment="1">
      <alignment horizontal="left" vertical="center" indent="3"/>
    </xf>
    <xf numFmtId="0" fontId="10" fillId="0" borderId="0" xfId="0" applyFont="1" applyAlignment="1">
      <alignment horizontal="left" vertical="center" indent="6"/>
    </xf>
    <xf numFmtId="0" fontId="0" fillId="0" borderId="0" xfId="0" applyAlignment="1">
      <alignment horizontal="left" vertical="center" indent="3"/>
    </xf>
    <xf numFmtId="0" fontId="10" fillId="0" borderId="0" xfId="0" applyFont="1" applyAlignment="1">
      <alignment horizontal="left" vertical="center" indent="3"/>
    </xf>
    <xf numFmtId="0" fontId="10" fillId="0" borderId="0" xfId="0" applyFont="1">
      <alignment horizontal="left" vertical="center"/>
    </xf>
    <xf numFmtId="0" fontId="17" fillId="0" borderId="0" xfId="0" applyFont="1" applyAlignment="1">
      <alignment horizontal="left" vertical="center" indent="3"/>
    </xf>
    <xf numFmtId="0" fontId="20" fillId="0" borderId="0" xfId="0" applyFont="1" applyAlignment="1">
      <alignment horizontal="left" vertical="center" indent="3"/>
    </xf>
    <xf numFmtId="0" fontId="21" fillId="0" borderId="0" xfId="0" applyFont="1" applyAlignment="1">
      <alignment horizontal="left" vertical="center" indent="3"/>
    </xf>
    <xf numFmtId="0" fontId="21" fillId="0" borderId="0" xfId="0" applyFont="1" applyAlignment="1">
      <alignment horizontal="left" vertical="center" indent="6"/>
    </xf>
    <xf numFmtId="0" fontId="19" fillId="0" borderId="0" xfId="0" applyFont="1" applyAlignment="1">
      <alignment horizontal="left" vertical="center" indent="3"/>
    </xf>
    <xf numFmtId="0" fontId="0" fillId="0" borderId="0" xfId="0" applyAlignment="1">
      <alignment horizontal="left" vertical="center" indent="12"/>
    </xf>
    <xf numFmtId="0" fontId="18" fillId="0" borderId="0" xfId="0" applyFont="1" applyAlignment="1">
      <alignment horizontal="left" vertical="center" indent="3"/>
    </xf>
    <xf numFmtId="0" fontId="22" fillId="0" borderId="0" xfId="0" applyFont="1">
      <alignment horizontal="left" vertical="center"/>
    </xf>
    <xf numFmtId="0" fontId="23" fillId="0" borderId="0" xfId="7">
      <alignment horizontal="left" vertical="center"/>
    </xf>
    <xf numFmtId="0" fontId="23" fillId="0" borderId="0" xfId="7" applyAlignment="1">
      <alignment horizontal="left" vertical="center" wrapText="1"/>
    </xf>
    <xf numFmtId="0" fontId="24" fillId="0" borderId="0" xfId="0" applyFont="1">
      <alignment horizontal="left" vertical="center"/>
    </xf>
    <xf numFmtId="0" fontId="25" fillId="0" borderId="0" xfId="6" applyFont="1">
      <alignment horizontal="left" vertical="center" wrapText="1"/>
    </xf>
    <xf numFmtId="0" fontId="4" fillId="4" borderId="0" xfId="6" applyFill="1" applyAlignment="1">
      <alignment horizontal="right" vertical="center" wrapText="1"/>
    </xf>
    <xf numFmtId="0" fontId="4" fillId="5" borderId="0" xfId="6" applyFill="1" applyAlignment="1">
      <alignment horizontal="right" vertical="center" wrapText="1"/>
    </xf>
    <xf numFmtId="14" fontId="26" fillId="0" borderId="0" xfId="5" applyFont="1" applyAlignment="1">
      <alignment horizontal="left" vertical="center"/>
    </xf>
    <xf numFmtId="0" fontId="5" fillId="0" borderId="0" xfId="0" applyFont="1" applyAlignment="1">
      <alignment horizontal="right" vertical="center"/>
    </xf>
    <xf numFmtId="0" fontId="27" fillId="0" borderId="0" xfId="6" applyFont="1">
      <alignment horizontal="left" vertical="center" wrapText="1"/>
    </xf>
    <xf numFmtId="0" fontId="28" fillId="0" borderId="0" xfId="6" applyFont="1">
      <alignment horizontal="left" vertical="center" wrapText="1"/>
    </xf>
    <xf numFmtId="0" fontId="6" fillId="0" borderId="0" xfId="6" applyFont="1" applyAlignment="1">
      <alignment horizontal="center" vertical="center" wrapText="1"/>
    </xf>
    <xf numFmtId="0" fontId="31" fillId="0" borderId="0" xfId="13" applyFont="1"/>
    <xf numFmtId="0" fontId="32" fillId="0" borderId="0" xfId="0" applyFont="1" applyAlignment="1"/>
    <xf numFmtId="0" fontId="32" fillId="0" borderId="0" xfId="0" applyFont="1" applyAlignment="1">
      <alignment horizontal="center"/>
    </xf>
    <xf numFmtId="0" fontId="31" fillId="0" borderId="0" xfId="13" applyFont="1" applyAlignment="1">
      <alignment vertical="center" wrapText="1"/>
    </xf>
    <xf numFmtId="0" fontId="33" fillId="6" borderId="0" xfId="1" applyFont="1" applyFill="1" applyBorder="1" applyAlignment="1">
      <alignment horizontal="left" vertical="center" indent="1"/>
    </xf>
    <xf numFmtId="0" fontId="34" fillId="6" borderId="0" xfId="0" applyFont="1" applyFill="1">
      <alignment horizontal="left" vertical="center"/>
    </xf>
    <xf numFmtId="0" fontId="35" fillId="6" borderId="0" xfId="0" applyFont="1" applyFill="1" applyAlignment="1">
      <alignment vertical="center"/>
    </xf>
    <xf numFmtId="0" fontId="36" fillId="6" borderId="0" xfId="0" applyFont="1" applyFill="1" applyAlignment="1">
      <alignment horizontal="center" vertical="center"/>
    </xf>
    <xf numFmtId="0" fontId="32" fillId="6" borderId="0" xfId="0" applyFont="1" applyFill="1" applyAlignment="1">
      <alignment vertical="center"/>
    </xf>
    <xf numFmtId="0" fontId="36" fillId="6" borderId="0" xfId="0" applyFont="1" applyFill="1" applyAlignment="1">
      <alignment vertical="center"/>
    </xf>
    <xf numFmtId="0" fontId="31" fillId="0" borderId="0" xfId="13" applyFont="1" applyAlignment="1">
      <alignment wrapText="1"/>
    </xf>
    <xf numFmtId="0" fontId="37" fillId="0" borderId="0" xfId="1" applyFont="1" applyFill="1" applyBorder="1" applyAlignment="1">
      <alignment horizontal="left" vertical="center" indent="1"/>
    </xf>
    <xf numFmtId="0" fontId="34" fillId="0" borderId="0" xfId="0" applyFont="1">
      <alignment horizontal="left" vertical="center"/>
    </xf>
    <xf numFmtId="0" fontId="35" fillId="0" borderId="0" xfId="0" applyFont="1" applyAlignment="1">
      <alignment vertical="center"/>
    </xf>
    <xf numFmtId="0" fontId="36" fillId="0" borderId="0" xfId="0" applyFont="1" applyAlignment="1">
      <alignment horizontal="center" vertical="center"/>
    </xf>
    <xf numFmtId="0" fontId="32" fillId="0" borderId="0" xfId="0" applyFont="1" applyAlignment="1">
      <alignment vertical="center"/>
    </xf>
    <xf numFmtId="0" fontId="36" fillId="0" borderId="0" xfId="0" applyFont="1" applyAlignment="1">
      <alignment vertical="center"/>
    </xf>
    <xf numFmtId="14" fontId="35" fillId="0" borderId="0" xfId="5" applyFont="1" applyAlignment="1">
      <alignment horizontal="left" vertical="center"/>
    </xf>
    <xf numFmtId="0" fontId="38" fillId="0" borderId="0" xfId="12" applyFont="1" applyFill="1" applyBorder="1" applyAlignment="1">
      <alignment wrapText="1"/>
    </xf>
    <xf numFmtId="0" fontId="35" fillId="0" borderId="0" xfId="10" applyFont="1" applyFill="1" applyBorder="1" applyAlignment="1">
      <alignment horizontal="left" vertical="center" indent="1"/>
    </xf>
    <xf numFmtId="0" fontId="35" fillId="0" borderId="0" xfId="0" applyFont="1" applyAlignment="1">
      <alignment horizontal="left"/>
    </xf>
    <xf numFmtId="0" fontId="32" fillId="7" borderId="4" xfId="0" applyFont="1" applyFill="1" applyBorder="1" applyAlignment="1"/>
    <xf numFmtId="0" fontId="32" fillId="7" borderId="5" xfId="10" applyFont="1" applyFill="1" applyBorder="1" applyAlignment="1">
      <alignment horizontal="right" vertical="center" indent="1"/>
    </xf>
    <xf numFmtId="0" fontId="32" fillId="7" borderId="6" xfId="0" applyFont="1" applyFill="1" applyBorder="1" applyAlignment="1"/>
    <xf numFmtId="0" fontId="35" fillId="0" borderId="0" xfId="10" applyFont="1" applyFill="1" applyBorder="1" applyAlignment="1">
      <alignment horizontal="left" vertical="center" wrapText="1" indent="1"/>
    </xf>
    <xf numFmtId="0" fontId="35" fillId="0" borderId="0" xfId="0" applyFont="1">
      <alignment horizontal="left" vertical="center"/>
    </xf>
    <xf numFmtId="0" fontId="40" fillId="0" borderId="0" xfId="9" applyFont="1" applyFill="1" applyBorder="1"/>
    <xf numFmtId="0" fontId="39" fillId="0" borderId="0" xfId="9" applyFont="1" applyFill="1" applyBorder="1"/>
    <xf numFmtId="0" fontId="39" fillId="0" borderId="8" xfId="9" applyFont="1" applyFill="1" applyBorder="1"/>
    <xf numFmtId="0" fontId="40" fillId="0" borderId="8" xfId="9" applyFont="1" applyFill="1" applyBorder="1"/>
    <xf numFmtId="0" fontId="38" fillId="0" borderId="0" xfId="12" applyFont="1" applyFill="1" applyBorder="1" applyAlignment="1">
      <alignment horizontal="center" vertical="center" wrapText="1"/>
    </xf>
    <xf numFmtId="165" fontId="41" fillId="8" borderId="9" xfId="11" applyNumberFormat="1" applyFont="1" applyFill="1" applyBorder="1" applyAlignment="1">
      <alignment horizontal="center" vertical="center"/>
    </xf>
    <xf numFmtId="165" fontId="41" fillId="8" borderId="10" xfId="11" applyNumberFormat="1" applyFont="1" applyFill="1" applyBorder="1" applyAlignment="1">
      <alignment horizontal="center" vertical="center"/>
    </xf>
    <xf numFmtId="165" fontId="41" fillId="8" borderId="11" xfId="11" applyNumberFormat="1" applyFont="1" applyFill="1" applyBorder="1" applyAlignment="1">
      <alignment horizontal="center" vertical="center"/>
    </xf>
    <xf numFmtId="0" fontId="42" fillId="8" borderId="0" xfId="0" applyFont="1" applyFill="1" applyAlignment="1">
      <alignment horizontal="left" vertical="center" indent="1"/>
    </xf>
    <xf numFmtId="0" fontId="42" fillId="8" borderId="0" xfId="0" applyFont="1" applyFill="1" applyAlignment="1">
      <alignment horizontal="center" vertical="center" wrapText="1"/>
    </xf>
    <xf numFmtId="0" fontId="43" fillId="9" borderId="12" xfId="0" applyFont="1" applyFill="1" applyBorder="1" applyAlignment="1">
      <alignment horizontal="center" vertical="center" wrapText="1"/>
    </xf>
    <xf numFmtId="0" fontId="41" fillId="8" borderId="13" xfId="0" applyFont="1" applyFill="1" applyBorder="1" applyAlignment="1">
      <alignment horizontal="center" vertical="center" shrinkToFit="1"/>
    </xf>
    <xf numFmtId="0" fontId="41" fillId="8" borderId="14" xfId="0" applyFont="1" applyFill="1" applyBorder="1" applyAlignment="1">
      <alignment horizontal="center" vertical="center" shrinkToFit="1"/>
    </xf>
    <xf numFmtId="0" fontId="41" fillId="8" borderId="15" xfId="0" applyFont="1" applyFill="1" applyBorder="1" applyAlignment="1">
      <alignment horizontal="center" vertical="center" shrinkToFit="1"/>
    </xf>
    <xf numFmtId="0" fontId="32" fillId="0" borderId="0" xfId="0" applyFont="1" applyAlignment="1">
      <alignment horizontal="left" wrapText="1" indent="2"/>
    </xf>
    <xf numFmtId="0" fontId="32" fillId="0" borderId="0" xfId="0" applyFont="1" applyAlignment="1">
      <alignment horizontal="center" vertical="center" wrapText="1"/>
    </xf>
    <xf numFmtId="9" fontId="32" fillId="0" borderId="0" xfId="4" applyFont="1" applyFill="1" applyBorder="1" applyAlignment="1">
      <alignment horizontal="center" vertical="center"/>
    </xf>
    <xf numFmtId="14" fontId="32" fillId="0" borderId="0" xfId="5" applyFont="1" applyAlignment="1">
      <alignment horizontal="center" vertical="center"/>
    </xf>
    <xf numFmtId="37" fontId="32" fillId="0" borderId="0" xfId="8" applyNumberFormat="1" applyFont="1" applyFill="1" applyBorder="1" applyAlignment="1">
      <alignment horizontal="center" vertical="center"/>
    </xf>
    <xf numFmtId="0" fontId="32" fillId="0" borderId="16" xfId="0" applyFont="1" applyBorder="1" applyAlignment="1">
      <alignment vertical="center"/>
    </xf>
    <xf numFmtId="0" fontId="45" fillId="0" borderId="0" xfId="0" applyFont="1" applyAlignment="1">
      <alignment horizontal="left" vertical="center" wrapText="1"/>
    </xf>
    <xf numFmtId="164" fontId="32" fillId="0" borderId="0" xfId="3" applyFont="1">
      <alignment horizontal="center" vertical="center"/>
    </xf>
    <xf numFmtId="9" fontId="32" fillId="0" borderId="0" xfId="4" applyFont="1" applyFill="1" applyBorder="1">
      <alignment horizontal="right" vertical="center"/>
    </xf>
    <xf numFmtId="14" fontId="32" fillId="0" borderId="0" xfId="5" applyFont="1">
      <alignment horizontal="left" vertical="center" wrapText="1"/>
    </xf>
    <xf numFmtId="0" fontId="35" fillId="0" borderId="16" xfId="0" applyFont="1" applyBorder="1" applyAlignment="1">
      <alignment horizontal="center" vertical="center"/>
    </xf>
    <xf numFmtId="0" fontId="32" fillId="0" borderId="17" xfId="0" applyFont="1" applyBorder="1" applyAlignment="1">
      <alignment horizontal="center" vertical="center"/>
    </xf>
    <xf numFmtId="0" fontId="45" fillId="0" borderId="0" xfId="0" applyFont="1" applyAlignment="1">
      <alignment horizontal="center" vertical="center" wrapText="1"/>
    </xf>
    <xf numFmtId="0" fontId="44" fillId="0" borderId="0" xfId="6" applyFont="1" applyAlignment="1">
      <alignment horizontal="right" vertical="center" wrapText="1"/>
    </xf>
    <xf numFmtId="0" fontId="35" fillId="0" borderId="0" xfId="0" applyFont="1" applyAlignment="1">
      <alignment horizontal="center" vertical="center"/>
    </xf>
    <xf numFmtId="0" fontId="32" fillId="0" borderId="0" xfId="0" applyFont="1" applyAlignment="1">
      <alignment horizontal="center" vertical="center"/>
    </xf>
    <xf numFmtId="0" fontId="44" fillId="0" borderId="0" xfId="6" applyFont="1" applyAlignment="1">
      <alignment horizontal="center" vertical="center" wrapText="1"/>
    </xf>
    <xf numFmtId="0" fontId="46" fillId="0" borderId="0" xfId="6" applyFont="1" applyAlignment="1">
      <alignment horizontal="center" vertical="center" wrapText="1"/>
    </xf>
    <xf numFmtId="0" fontId="47" fillId="0" borderId="0" xfId="6" applyFont="1" applyAlignment="1">
      <alignment horizontal="center" vertical="center" wrapText="1"/>
    </xf>
    <xf numFmtId="0" fontId="35" fillId="6" borderId="18" xfId="0" applyFont="1" applyFill="1" applyBorder="1" applyAlignment="1">
      <alignment horizontal="center" vertical="center"/>
    </xf>
    <xf numFmtId="0" fontId="32" fillId="6" borderId="19" xfId="0" applyFont="1" applyFill="1" applyBorder="1" applyAlignment="1">
      <alignment horizontal="center" vertical="center"/>
    </xf>
    <xf numFmtId="0" fontId="48" fillId="0" borderId="0" xfId="0" applyFont="1" applyAlignment="1"/>
    <xf numFmtId="0" fontId="31" fillId="0" borderId="0" xfId="0" applyFont="1" applyAlignment="1">
      <alignment horizontal="center"/>
    </xf>
    <xf numFmtId="0" fontId="32" fillId="0" borderId="0" xfId="0" applyFont="1" applyAlignment="1">
      <alignment horizontal="right" vertical="center"/>
    </xf>
    <xf numFmtId="0" fontId="49" fillId="0" borderId="0" xfId="7" applyFont="1" applyFill="1" applyBorder="1" applyAlignment="1" applyProtection="1"/>
    <xf numFmtId="0" fontId="35" fillId="0" borderId="7" xfId="10" applyFont="1" applyFill="1" applyBorder="1" applyAlignment="1">
      <alignment horizontal="center" vertical="center"/>
    </xf>
    <xf numFmtId="0" fontId="35" fillId="0" borderId="7" xfId="0" applyFont="1" applyBorder="1">
      <alignment horizontal="left" vertical="center"/>
    </xf>
  </cellXfs>
  <cellStyles count="14">
    <cellStyle name="Comma [0]" xfId="8" builtinId="6"/>
    <cellStyle name="Date" xfId="5" xr:uid="{00000000-0005-0000-0000-000000000000}"/>
    <cellStyle name="Done" xfId="3" xr:uid="{00000000-0005-0000-0000-000001000000}"/>
    <cellStyle name="Explanatory Text" xfId="12" builtinId="53"/>
    <cellStyle name="Heading 1" xfId="2" builtinId="16" customBuiltin="1"/>
    <cellStyle name="Heading 2" xfId="9" builtinId="17"/>
    <cellStyle name="Heading 3" xfId="10" builtinId="18"/>
    <cellStyle name="Heading 4" xfId="11" builtinId="19"/>
    <cellStyle name="Hyperlink" xfId="7" builtinId="8"/>
    <cellStyle name="Normal" xfId="0" builtinId="0" customBuiltin="1"/>
    <cellStyle name="Percent" xfId="4" builtinId="5" customBuiltin="1"/>
    <cellStyle name="Table Text" xfId="6" xr:uid="{00000000-0005-0000-0000-000005000000}"/>
    <cellStyle name="Title" xfId="1" builtinId="15" customBuiltin="1"/>
    <cellStyle name="zHiddenText" xfId="13" xr:uid="{CE5A0359-AABA-9746-A2A8-F7A298047FAB}"/>
  </cellStyles>
  <dxfs count="17">
    <dxf>
      <fill>
        <patternFill>
          <bgColor rgb="FFF2F2F2"/>
        </patternFill>
      </fill>
      <border>
        <left/>
        <right/>
        <top/>
        <bottom/>
        <vertical/>
        <horizontal/>
      </border>
    </dxf>
    <dxf>
      <fill>
        <patternFill>
          <bgColor rgb="FF95EACA"/>
        </patternFill>
      </fill>
      <border>
        <left/>
        <right/>
        <top/>
        <bottom/>
      </border>
    </dxf>
    <dxf>
      <font>
        <color rgb="FF0C1652"/>
      </font>
      <fill>
        <patternFill>
          <bgColor rgb="FFF2F2F2"/>
        </patternFill>
      </fill>
      <border>
        <right/>
      </border>
    </dxf>
    <dxf>
      <font>
        <b val="0"/>
        <i val="0"/>
        <strike val="0"/>
        <condense val="0"/>
        <extend val="0"/>
        <outline val="0"/>
        <shadow val="0"/>
        <u val="none"/>
        <vertAlign val="baseline"/>
        <sz val="11"/>
        <color auto="1"/>
        <name val="Calibri"/>
        <family val="2"/>
        <scheme val="none"/>
      </font>
      <fill>
        <patternFill patternType="none">
          <fgColor rgb="FF000000"/>
          <bgColor rgb="FFFFFFFF"/>
        </patternFill>
      </fill>
    </dxf>
    <dxf>
      <font>
        <b/>
      </font>
      <fill>
        <patternFill patternType="solid">
          <fgColor rgb="FF000000"/>
          <bgColor rgb="FF177B56"/>
        </patternFill>
      </fill>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i val="0"/>
        <color theme="3"/>
      </font>
    </dxf>
    <dxf>
      <font>
        <b/>
        <i val="0"/>
        <color theme="5"/>
      </font>
    </dxf>
    <dxf>
      <font>
        <b/>
        <i val="0"/>
        <color theme="4" tint="-0.24994659260841701"/>
      </font>
      <border>
        <left/>
        <right/>
        <top/>
        <bottom style="thin">
          <color theme="0" tint="-0.14996795556505021"/>
        </bottom>
        <vertical/>
        <horizontal/>
      </border>
    </dxf>
    <dxf>
      <font>
        <b val="0"/>
        <i val="0"/>
        <color theme="3"/>
      </font>
      <border diagonalUp="0" diagonalDown="1">
        <left/>
        <right/>
        <top style="thin">
          <color theme="0" tint="-0.14996795556505021"/>
        </top>
        <bottom style="thin">
          <color theme="0" tint="-0.14996795556505021"/>
        </bottom>
        <diagonal style="thin">
          <color theme="2"/>
        </diagonal>
        <vertical/>
        <horizontal style="thin">
          <color theme="0" tint="-0.14996795556505021"/>
        </horizontal>
      </border>
    </dxf>
    <dxf>
      <border diagonalUp="0" diagonalDown="0">
        <left/>
        <right/>
        <top/>
        <bottom/>
        <vertical/>
        <horizontal/>
      </border>
    </dxf>
    <dxf>
      <border diagonalUp="0" diagonalDown="0">
        <left/>
        <right/>
        <top/>
        <bottom/>
        <vertical/>
        <horizontal/>
      </border>
    </dxf>
    <dxf>
      <fill>
        <patternFill patternType="none">
          <fgColor rgb="FF000000"/>
          <bgColor auto="1"/>
        </patternFill>
      </fill>
      <border diagonalUp="0" diagonalDown="0">
        <left/>
        <right/>
        <top/>
        <bottom/>
        <vertical/>
        <horizontal/>
      </border>
    </dxf>
    <dxf>
      <font>
        <color rgb="FFFFFFFF"/>
      </font>
      <fill>
        <patternFill>
          <bgColor rgb="FF2945DE"/>
        </patternFill>
      </fill>
      <border diagonalUp="0" diagonalDown="0">
        <left/>
        <right/>
        <top/>
        <bottom/>
        <vertical/>
        <horizontal/>
      </border>
    </dxf>
    <dxf>
      <font>
        <color auto="1"/>
      </font>
      <fill>
        <patternFill>
          <bgColor rgb="FFF2F2F2"/>
        </patternFill>
      </fill>
      <border diagonalUp="0" diagonalDown="0">
        <left/>
        <right/>
        <top/>
        <bottom/>
        <vertical/>
        <horizontal/>
      </border>
    </dxf>
  </dxfs>
  <tableStyles count="2" defaultTableStyle="Task List" defaultPivotStyle="PivotStyleLight16">
    <tableStyle name="Gantt Table Style" pivot="0" count="5" xr9:uid="{C47D1965-0B7F-C245-8F8D-9AA499D9A259}">
      <tableStyleElement type="wholeTable" dxfId="16"/>
      <tableStyleElement type="headerRow" dxfId="15"/>
      <tableStyleElement type="firstRowStripe" dxfId="14"/>
      <tableStyleElement type="firstColumnStripe" dxfId="13"/>
      <tableStyleElement type="secondColumnStripe" dxfId="12"/>
    </tableStyle>
    <tableStyle name="Task List" pivot="0" count="4" xr9:uid="{00000000-0011-0000-FFFF-FFFF00000000}">
      <tableStyleElement type="wholeTable" dxfId="11"/>
      <tableStyleElement type="headerRow" dxfId="10"/>
      <tableStyleElement type="totalRow" dxfId="9"/>
      <tableStyleElement type="firstColumn" dxfId="8"/>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trlProps/ctrlProp1.xml><?xml version="1.0" encoding="utf-8"?>
<formControlPr xmlns="http://schemas.microsoft.com/office/spreadsheetml/2009/9/main" objectType="Scroll" dx="39" fmlaLink="$V$5" horiz="1" max="365" page="0" val="14"/>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1</xdr:col>
      <xdr:colOff>1003300</xdr:colOff>
      <xdr:row>8</xdr:row>
      <xdr:rowOff>25400</xdr:rowOff>
    </xdr:from>
    <xdr:to>
      <xdr:col>1</xdr:col>
      <xdr:colOff>2586753</xdr:colOff>
      <xdr:row>9</xdr:row>
      <xdr:rowOff>393700</xdr:rowOff>
    </xdr:to>
    <xdr:pic>
      <xdr:nvPicPr>
        <xdr:cNvPr id="2" name="Picture 1">
          <a:extLst>
            <a:ext uri="{FF2B5EF4-FFF2-40B4-BE49-F238E27FC236}">
              <a16:creationId xmlns:a16="http://schemas.microsoft.com/office/drawing/2014/main" id="{BA6B671B-7664-5A84-7AB0-A315A160ED7C}"/>
            </a:ext>
          </a:extLst>
        </xdr:cNvPr>
        <xdr:cNvPicPr>
          <a:picLocks noChangeAspect="1"/>
        </xdr:cNvPicPr>
      </xdr:nvPicPr>
      <xdr:blipFill>
        <a:blip xmlns:r="http://schemas.openxmlformats.org/officeDocument/2006/relationships" r:embed="rId1"/>
        <a:stretch>
          <a:fillRect/>
        </a:stretch>
      </xdr:blipFill>
      <xdr:spPr>
        <a:xfrm>
          <a:off x="1727200" y="2819400"/>
          <a:ext cx="1583453" cy="787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8</xdr:col>
          <xdr:colOff>38100</xdr:colOff>
          <xdr:row>4</xdr:row>
          <xdr:rowOff>25400</xdr:rowOff>
        </xdr:from>
        <xdr:to>
          <xdr:col>13</xdr:col>
          <xdr:colOff>12700</xdr:colOff>
          <xdr:row>4</xdr:row>
          <xdr:rowOff>546100</xdr:rowOff>
        </xdr:to>
        <xdr:sp macro="" textlink="">
          <xdr:nvSpPr>
            <xdr:cNvPr id="6146" name="Scroll Bar 2" descr="Scrollbar for scrolling through the Gantt Timeline." hidden="1">
              <a:extLst>
                <a:ext uri="{63B3BB69-23CF-44E3-9099-C40C66FF867C}">
                  <a14:compatExt spid="_x0000_s6146"/>
                </a:ext>
                <a:ext uri="{FF2B5EF4-FFF2-40B4-BE49-F238E27FC236}">
                  <a16:creationId xmlns:a16="http://schemas.microsoft.com/office/drawing/2014/main" id="{00000000-0008-0000-0100-00000218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342900</xdr:colOff>
      <xdr:row>27</xdr:row>
      <xdr:rowOff>102314</xdr:rowOff>
    </xdr:to>
    <xdr:pic>
      <xdr:nvPicPr>
        <xdr:cNvPr id="2" name="Picture 1">
          <a:extLst>
            <a:ext uri="{FF2B5EF4-FFF2-40B4-BE49-F238E27FC236}">
              <a16:creationId xmlns:a16="http://schemas.microsoft.com/office/drawing/2014/main" id="{95A393F8-BBC4-3482-F807-8543AD2096EC}"/>
            </a:ext>
          </a:extLst>
        </xdr:cNvPr>
        <xdr:cNvPicPr>
          <a:picLocks noChangeAspect="1"/>
        </xdr:cNvPicPr>
      </xdr:nvPicPr>
      <xdr:blipFill>
        <a:blip xmlns:r="http://schemas.openxmlformats.org/officeDocument/2006/relationships" r:embed="rId1"/>
        <a:stretch>
          <a:fillRect/>
        </a:stretch>
      </xdr:blipFill>
      <xdr:spPr>
        <a:xfrm>
          <a:off x="0" y="0"/>
          <a:ext cx="7772400" cy="5245814"/>
        </a:xfrm>
        <a:prstGeom prst="rect">
          <a:avLst/>
        </a:prstGeom>
      </xdr:spPr>
    </xdr:pic>
    <xdr:clientData/>
  </xdr:twoCellAnchor>
  <xdr:twoCellAnchor editAs="oneCell">
    <xdr:from>
      <xdr:col>0</xdr:col>
      <xdr:colOff>0</xdr:colOff>
      <xdr:row>27</xdr:row>
      <xdr:rowOff>139700</xdr:rowOff>
    </xdr:from>
    <xdr:to>
      <xdr:col>9</xdr:col>
      <xdr:colOff>342900</xdr:colOff>
      <xdr:row>56</xdr:row>
      <xdr:rowOff>16359</xdr:rowOff>
    </xdr:to>
    <xdr:pic>
      <xdr:nvPicPr>
        <xdr:cNvPr id="3" name="Picture 2">
          <a:extLst>
            <a:ext uri="{FF2B5EF4-FFF2-40B4-BE49-F238E27FC236}">
              <a16:creationId xmlns:a16="http://schemas.microsoft.com/office/drawing/2014/main" id="{74EFCD10-561A-FBFA-1817-B9C8D46E0EBF}"/>
            </a:ext>
          </a:extLst>
        </xdr:cNvPr>
        <xdr:cNvPicPr>
          <a:picLocks noChangeAspect="1"/>
        </xdr:cNvPicPr>
      </xdr:nvPicPr>
      <xdr:blipFill>
        <a:blip xmlns:r="http://schemas.openxmlformats.org/officeDocument/2006/relationships" r:embed="rId2"/>
        <a:stretch>
          <a:fillRect/>
        </a:stretch>
      </xdr:blipFill>
      <xdr:spPr>
        <a:xfrm>
          <a:off x="0" y="5283200"/>
          <a:ext cx="7772400" cy="5401159"/>
        </a:xfrm>
        <a:prstGeom prst="rect">
          <a:avLst/>
        </a:prstGeom>
      </xdr:spPr>
    </xdr:pic>
    <xdr:clientData/>
  </xdr:twoCellAnchor>
  <xdr:twoCellAnchor editAs="oneCell">
    <xdr:from>
      <xdr:col>9</xdr:col>
      <xdr:colOff>368300</xdr:colOff>
      <xdr:row>0</xdr:row>
      <xdr:rowOff>25400</xdr:rowOff>
    </xdr:from>
    <xdr:to>
      <xdr:col>18</xdr:col>
      <xdr:colOff>711200</xdr:colOff>
      <xdr:row>28</xdr:row>
      <xdr:rowOff>23369</xdr:rowOff>
    </xdr:to>
    <xdr:pic>
      <xdr:nvPicPr>
        <xdr:cNvPr id="4" name="Picture 3">
          <a:extLst>
            <a:ext uri="{FF2B5EF4-FFF2-40B4-BE49-F238E27FC236}">
              <a16:creationId xmlns:a16="http://schemas.microsoft.com/office/drawing/2014/main" id="{72FC25CA-5A32-70B9-F453-24BA7D3DCA45}"/>
            </a:ext>
          </a:extLst>
        </xdr:cNvPr>
        <xdr:cNvPicPr>
          <a:picLocks noChangeAspect="1"/>
        </xdr:cNvPicPr>
      </xdr:nvPicPr>
      <xdr:blipFill>
        <a:blip xmlns:r="http://schemas.openxmlformats.org/officeDocument/2006/relationships" r:embed="rId3"/>
        <a:stretch>
          <a:fillRect/>
        </a:stretch>
      </xdr:blipFill>
      <xdr:spPr>
        <a:xfrm>
          <a:off x="7797800" y="25400"/>
          <a:ext cx="7772400" cy="5331969"/>
        </a:xfrm>
        <a:prstGeom prst="rect">
          <a:avLst/>
        </a:prstGeom>
      </xdr:spPr>
    </xdr:pic>
    <xdr:clientData/>
  </xdr:twoCellAnchor>
  <xdr:twoCellAnchor editAs="oneCell">
    <xdr:from>
      <xdr:col>9</xdr:col>
      <xdr:colOff>330200</xdr:colOff>
      <xdr:row>28</xdr:row>
      <xdr:rowOff>63500</xdr:rowOff>
    </xdr:from>
    <xdr:to>
      <xdr:col>18</xdr:col>
      <xdr:colOff>673100</xdr:colOff>
      <xdr:row>56</xdr:row>
      <xdr:rowOff>70227</xdr:rowOff>
    </xdr:to>
    <xdr:pic>
      <xdr:nvPicPr>
        <xdr:cNvPr id="5" name="Picture 4">
          <a:extLst>
            <a:ext uri="{FF2B5EF4-FFF2-40B4-BE49-F238E27FC236}">
              <a16:creationId xmlns:a16="http://schemas.microsoft.com/office/drawing/2014/main" id="{C3656754-4808-6FD6-0F88-D13AD2929F7A}"/>
            </a:ext>
          </a:extLst>
        </xdr:cNvPr>
        <xdr:cNvPicPr>
          <a:picLocks noChangeAspect="1"/>
        </xdr:cNvPicPr>
      </xdr:nvPicPr>
      <xdr:blipFill>
        <a:blip xmlns:r="http://schemas.openxmlformats.org/officeDocument/2006/relationships" r:embed="rId4"/>
        <a:stretch>
          <a:fillRect/>
        </a:stretch>
      </xdr:blipFill>
      <xdr:spPr>
        <a:xfrm>
          <a:off x="7759700" y="5397500"/>
          <a:ext cx="7772400" cy="534072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101600</xdr:colOff>
      <xdr:row>0</xdr:row>
      <xdr:rowOff>38100</xdr:rowOff>
    </xdr:from>
    <xdr:to>
      <xdr:col>13</xdr:col>
      <xdr:colOff>401098</xdr:colOff>
      <xdr:row>38</xdr:row>
      <xdr:rowOff>101600</xdr:rowOff>
    </xdr:to>
    <xdr:pic>
      <xdr:nvPicPr>
        <xdr:cNvPr id="2" name="Picture 1">
          <a:extLst>
            <a:ext uri="{FF2B5EF4-FFF2-40B4-BE49-F238E27FC236}">
              <a16:creationId xmlns:a16="http://schemas.microsoft.com/office/drawing/2014/main" id="{376EB33D-4395-802E-2422-BB580242EEBE}"/>
            </a:ext>
          </a:extLst>
        </xdr:cNvPr>
        <xdr:cNvPicPr>
          <a:picLocks noChangeAspect="1"/>
        </xdr:cNvPicPr>
      </xdr:nvPicPr>
      <xdr:blipFill>
        <a:blip xmlns:r="http://schemas.openxmlformats.org/officeDocument/2006/relationships" r:embed="rId1"/>
        <a:stretch>
          <a:fillRect/>
        </a:stretch>
      </xdr:blipFill>
      <xdr:spPr>
        <a:xfrm>
          <a:off x="101600" y="38100"/>
          <a:ext cx="11030998" cy="7302500"/>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sks" displayName="Tasks" ref="B2:H54" totalsRowShown="0" headerRowCellStyle="Heading 1">
  <autoFilter ref="B2:H54" xr:uid="{00000000-0009-0000-0100-000001000000}"/>
  <tableColumns count="7">
    <tableColumn id="1" xr3:uid="{00000000-0010-0000-0000-000001000000}" name="GROUP TASKS" dataCellStyle="Table Text"/>
    <tableColumn id="4" xr3:uid="{00000000-0010-0000-0000-000004000000}" name="START DATE" dataCellStyle="Date"/>
    <tableColumn id="5" xr3:uid="{00000000-0010-0000-0000-000005000000}" name="DUE DATE" dataCellStyle="Date"/>
    <tableColumn id="6" xr3:uid="{00000000-0010-0000-0000-000006000000}" name="% COMPLETE" dataDxfId="7" dataCellStyle="Percent"/>
    <tableColumn id="7" xr3:uid="{00000000-0010-0000-0000-000007000000}" name="DONE" dataDxfId="6" dataCellStyle="Done">
      <calculatedColumnFormula>--(Tasks[[#This Row],[% COMPLETE]]&gt;=1)</calculatedColumnFormula>
    </tableColumn>
    <tableColumn id="3" xr3:uid="{6124D321-8472-0149-A483-D392481D081F}" name="Ownerer" dataDxfId="5" dataCellStyle="Done"/>
    <tableColumn id="8" xr3:uid="{00000000-0010-0000-0000-000008000000}" name="NOTES" dataCellStyle="Table Text"/>
  </tableColumns>
  <tableStyleInfo name="Task List" showFirstColumn="1" showLastColumn="0" showRowStripes="1" showColumnStripes="0"/>
  <extLst>
    <ext xmlns:x14="http://schemas.microsoft.com/office/spreadsheetml/2009/9/main" uri="{504A1905-F514-4f6f-8877-14C23A59335A}">
      <x14:table altTextSummary="A table for tracking a list of tasks. Enter task names, start and end dates, percent complete and any notes. An icon will appear in the Done column F for tasks that reach 100% complete"/>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EF02E12-0E7F-A749-B684-DAB4CD84EB1E}" name="Milestones34" displayName="Milestones34" ref="B8:G61" totalsRowShown="0" headerRowDxfId="4">
  <autoFilter ref="B8:G61" xr:uid="{8EF02E12-0E7F-A749-B684-DAB4CD84EB1E}"/>
  <tableColumns count="6">
    <tableColumn id="1" xr3:uid="{49D606EB-1863-F34A-BCFD-B74BB575B0F2}" name="Milestone description"/>
    <tableColumn id="3" xr3:uid="{779890DF-70CB-5D48-9B17-A0713272A3B1}" name="Assigned to"/>
    <tableColumn id="4" xr3:uid="{5D15BDD6-0B50-9845-896C-AF0CEA6A1542}" name="Progress"/>
    <tableColumn id="5" xr3:uid="{5820039B-1790-5546-979F-597317C6F9D8}" name="Start"/>
    <tableColumn id="2" xr3:uid="{D00A57A9-385D-6040-A250-6C10793D5936}" name="End" dataDxfId="3" dataCellStyle="Date"/>
    <tableColumn id="6" xr3:uid="{E8B1CB74-9B5B-1F4F-B0DD-7EAD6AB00C34}" name="Days"/>
  </tableColumns>
  <tableStyleInfo name="Gantt Table Style" showFirstColumn="1" showLastColumn="0" showRowStripes="1" showColumnStripes="0"/>
  <extLst>
    <ext xmlns:x14="http://schemas.microsoft.com/office/spreadsheetml/2009/9/main" uri="{504A1905-F514-4f6f-8877-14C23A59335A}">
      <x14:table altTextSummary="Enter Project milestone information in this table. Enter a description for a phase, task, activity, etc. in column beneath Milestone Description. Assign the item to someone in the Assigned To column. Update progress and watch the data bars auto update in the Progress column. Enter the start date in the Start column and number of days in the number of days column. "/>
    </ext>
  </extLst>
</table>
</file>

<file path=xl/theme/theme1.xml><?xml version="1.0" encoding="utf-8"?>
<a:theme xmlns:a="http://schemas.openxmlformats.org/drawingml/2006/main" name="Office Theme">
  <a:themeElements>
    <a:clrScheme name="Task List">
      <a:dk1>
        <a:sysClr val="windowText" lastClr="000000"/>
      </a:dk1>
      <a:lt1>
        <a:sysClr val="window" lastClr="FFFFFF"/>
      </a:lt1>
      <a:dk2>
        <a:srgbClr val="07181B"/>
      </a:dk2>
      <a:lt2>
        <a:srgbClr val="F9F8F3"/>
      </a:lt2>
      <a:accent1>
        <a:srgbClr val="39BCD2"/>
      </a:accent1>
      <a:accent2>
        <a:srgbClr val="F1C94D"/>
      </a:accent2>
      <a:accent3>
        <a:srgbClr val="FD9330"/>
      </a:accent3>
      <a:accent4>
        <a:srgbClr val="F1424D"/>
      </a:accent4>
      <a:accent5>
        <a:srgbClr val="22B183"/>
      </a:accent5>
      <a:accent6>
        <a:srgbClr val="8963A7"/>
      </a:accent6>
      <a:hlink>
        <a:srgbClr val="39BCD2"/>
      </a:hlink>
      <a:folHlink>
        <a:srgbClr val="8963A7"/>
      </a:folHlink>
    </a:clrScheme>
    <a:fontScheme name="Task list 2">
      <a:majorFont>
        <a:latin typeface="Courier New"/>
        <a:ea typeface=""/>
        <a:cs typeface=""/>
      </a:majorFont>
      <a:minorFont>
        <a:latin typeface="Calibri"/>
        <a:ea typeface=""/>
        <a:cs typeface=""/>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arcg.is/nmrPi" TargetMode="External"/><Relationship Id="rId3" Type="http://schemas.openxmlformats.org/officeDocument/2006/relationships/hyperlink" Target="https://data.cityofchicago.org/stories/s/Crimes-2001-to-present-Dashboard/5cd6-ry5g" TargetMode="External"/><Relationship Id="rId7" Type="http://schemas.openxmlformats.org/officeDocument/2006/relationships/hyperlink" Target="https://arcg.is/nmrPi" TargetMode="External"/><Relationship Id="rId2" Type="http://schemas.openxmlformats.org/officeDocument/2006/relationships/hyperlink" Target="https://github.com/actejas/Project-CIS5200" TargetMode="External"/><Relationship Id="rId1" Type="http://schemas.openxmlformats.org/officeDocument/2006/relationships/hyperlink" Target="https://www.esri.com/arcgis-blog/products/product/data-management/new-spatial-aggregation-tutorial-for-gis-tools-for-hadoop/?rmedium=redirect&amp;rsource=blogs.esri.com/esri/arcgis/2015/03/25/new-spatial-aggregation-tutorial-for-gis-tools-for-hadoop" TargetMode="External"/><Relationship Id="rId6" Type="http://schemas.openxmlformats.org/officeDocument/2006/relationships/hyperlink" Target="https://github.com/xuewentang/5200group2" TargetMode="External"/><Relationship Id="rId11" Type="http://schemas.openxmlformats.org/officeDocument/2006/relationships/table" Target="../tables/table1.xml"/><Relationship Id="rId5" Type="http://schemas.openxmlformats.org/officeDocument/2006/relationships/hyperlink" Target="https://csula.maps.arcgis.com/home/content.html?sortField=modified&amp;sortOrder=desc&amp;view=table&amp;folder=xtang13%40calstatela.edu_CSULA" TargetMode="External"/><Relationship Id="rId10" Type="http://schemas.openxmlformats.org/officeDocument/2006/relationships/drawing" Target="../drawings/drawing1.xml"/><Relationship Id="rId4" Type="http://schemas.openxmlformats.org/officeDocument/2006/relationships/hyperlink" Target="https://data.census.gov/table" TargetMode="External"/><Relationship Id="rId9"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ctrlProp" Target="../ctrlProps/ctrlProp1.xml"/><Relationship Id="rId2" Type="http://schemas.openxmlformats.org/officeDocument/2006/relationships/vmlDrawing" Target="../drawings/vmlDrawing1.vml"/><Relationship Id="rId1" Type="http://schemas.openxmlformats.org/officeDocument/2006/relationships/drawing" Target="../drawings/drawing2.xml"/><Relationship Id="rId4" Type="http://schemas.openxmlformats.org/officeDocument/2006/relationships/table" Target="../tables/table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4"/>
    <pageSetUpPr autoPageBreaks="0" fitToPage="1"/>
  </sheetPr>
  <dimension ref="A1:H55"/>
  <sheetViews>
    <sheetView showGridLines="0" tabSelected="1" topLeftCell="A41" zoomScaleNormal="100" workbookViewId="0">
      <selection activeCell="B57" sqref="B57"/>
    </sheetView>
  </sheetViews>
  <sheetFormatPr baseColWidth="10" defaultColWidth="8.5" defaultRowHeight="33" customHeight="1" x14ac:dyDescent="0.2"/>
  <cols>
    <col min="1" max="1" width="19.83203125" style="14" customWidth="1"/>
    <col min="2" max="2" width="56.6640625" customWidth="1"/>
    <col min="3" max="3" width="19.83203125" customWidth="1"/>
    <col min="4" max="4" width="16.5" customWidth="1"/>
    <col min="5" max="5" width="18.83203125" customWidth="1"/>
    <col min="6" max="6" width="2.6640625" customWidth="1"/>
    <col min="7" max="7" width="14.6640625" customWidth="1"/>
    <col min="8" max="8" width="100.83203125" customWidth="1"/>
    <col min="9" max="9" width="5.1640625" customWidth="1"/>
  </cols>
  <sheetData>
    <row r="1" spans="1:8" ht="30" customHeight="1" x14ac:dyDescent="0.3">
      <c r="B1" s="1" t="s">
        <v>0</v>
      </c>
      <c r="C1" s="1"/>
      <c r="D1" s="1"/>
      <c r="E1" s="1"/>
      <c r="F1" s="1"/>
      <c r="G1" s="1"/>
      <c r="H1" s="1"/>
    </row>
    <row r="2" spans="1:8" ht="25" customHeight="1" x14ac:dyDescent="0.2">
      <c r="A2" s="3" t="s">
        <v>1</v>
      </c>
      <c r="B2" s="3" t="s">
        <v>2</v>
      </c>
      <c r="C2" s="6" t="s">
        <v>3</v>
      </c>
      <c r="D2" s="6" t="s">
        <v>4</v>
      </c>
      <c r="E2" s="8" t="s">
        <v>5</v>
      </c>
      <c r="F2" s="2" t="s">
        <v>6</v>
      </c>
      <c r="G2" s="3" t="s">
        <v>7</v>
      </c>
      <c r="H2" s="3" t="s">
        <v>8</v>
      </c>
    </row>
    <row r="3" spans="1:8" ht="33" customHeight="1" x14ac:dyDescent="0.2">
      <c r="A3" s="15">
        <v>1</v>
      </c>
      <c r="B3" s="9" t="s">
        <v>9</v>
      </c>
      <c r="C3" s="5">
        <v>45560</v>
      </c>
      <c r="D3" s="5">
        <f ca="1">TODAY()</f>
        <v>45637</v>
      </c>
      <c r="E3" s="10">
        <v>1</v>
      </c>
      <c r="F3" s="4">
        <f>--(Tasks[[#This Row],[% COMPLETE]]&gt;=1)</f>
        <v>1</v>
      </c>
      <c r="G3" s="4" t="s">
        <v>10</v>
      </c>
      <c r="H3" s="7" t="s">
        <v>11</v>
      </c>
    </row>
    <row r="4" spans="1:8" ht="33" customHeight="1" x14ac:dyDescent="0.2">
      <c r="A4" s="15">
        <v>2</v>
      </c>
      <c r="B4" s="9" t="s">
        <v>12</v>
      </c>
      <c r="C4" s="5">
        <v>45574</v>
      </c>
      <c r="D4" s="5">
        <v>45578</v>
      </c>
      <c r="E4" s="10">
        <v>1</v>
      </c>
      <c r="F4" s="4">
        <f>--(Tasks[[#This Row],[% COMPLETE]]&gt;=1)</f>
        <v>1</v>
      </c>
      <c r="G4" s="4" t="s">
        <v>13</v>
      </c>
      <c r="H4" s="7" t="s">
        <v>14</v>
      </c>
    </row>
    <row r="5" spans="1:8" ht="33" customHeight="1" x14ac:dyDescent="0.2">
      <c r="A5" s="14">
        <v>2.1</v>
      </c>
      <c r="B5" s="7" t="s">
        <v>15</v>
      </c>
      <c r="C5" s="5">
        <v>45574</v>
      </c>
      <c r="D5" s="5">
        <v>45578</v>
      </c>
      <c r="E5" s="10">
        <v>1</v>
      </c>
      <c r="F5" s="4">
        <f>--(Tasks[[#This Row],[% COMPLETE]]&gt;=1)</f>
        <v>1</v>
      </c>
      <c r="G5" s="4" t="s">
        <v>13</v>
      </c>
      <c r="H5" s="7" t="s">
        <v>16</v>
      </c>
    </row>
    <row r="6" spans="1:8" ht="33" customHeight="1" x14ac:dyDescent="0.2">
      <c r="A6" s="14">
        <v>2.2000000000000002</v>
      </c>
      <c r="B6" s="7" t="s">
        <v>17</v>
      </c>
      <c r="C6" s="5">
        <v>45560</v>
      </c>
      <c r="D6" s="5">
        <v>45583</v>
      </c>
      <c r="E6" s="10">
        <v>1</v>
      </c>
      <c r="F6" s="4">
        <f>--(Tasks[[#This Row],[% COMPLETE]]&gt;=1)</f>
        <v>1</v>
      </c>
      <c r="G6" s="4" t="s">
        <v>13</v>
      </c>
      <c r="H6" s="35" t="s">
        <v>18</v>
      </c>
    </row>
    <row r="7" spans="1:8" ht="33" customHeight="1" x14ac:dyDescent="0.2">
      <c r="A7" s="15">
        <v>3</v>
      </c>
      <c r="B7" s="7" t="s">
        <v>19</v>
      </c>
      <c r="C7" s="5">
        <v>45560</v>
      </c>
      <c r="D7" s="5">
        <v>45613</v>
      </c>
      <c r="E7" s="10"/>
      <c r="F7" s="4">
        <f>--(Tasks[[#This Row],[% COMPLETE]]&gt;=1)</f>
        <v>0</v>
      </c>
      <c r="G7" s="4"/>
      <c r="H7" s="35"/>
    </row>
    <row r="8" spans="1:8" ht="33" customHeight="1" x14ac:dyDescent="0.2">
      <c r="A8" s="14">
        <v>3.1</v>
      </c>
      <c r="B8" s="11" t="s">
        <v>20</v>
      </c>
      <c r="C8" s="5">
        <v>45560</v>
      </c>
      <c r="D8" s="5">
        <v>45585</v>
      </c>
      <c r="E8" s="10">
        <v>1</v>
      </c>
      <c r="F8" s="4">
        <f>--(Tasks[[#This Row],[% COMPLETE]]&gt;=1)</f>
        <v>1</v>
      </c>
      <c r="G8" s="4" t="s">
        <v>13</v>
      </c>
      <c r="H8" s="34" t="s">
        <v>21</v>
      </c>
    </row>
    <row r="9" spans="1:8" ht="33" customHeight="1" x14ac:dyDescent="0.2">
      <c r="A9" s="41">
        <v>3.11</v>
      </c>
      <c r="B9" s="12" t="s">
        <v>22</v>
      </c>
      <c r="C9" s="5">
        <v>45560</v>
      </c>
      <c r="D9" s="5">
        <v>45585</v>
      </c>
      <c r="E9" s="10">
        <v>1</v>
      </c>
      <c r="F9" s="4">
        <f>--(Tasks[[#This Row],[% COMPLETE]]&gt;=1)</f>
        <v>1</v>
      </c>
      <c r="G9" s="4" t="s">
        <v>13</v>
      </c>
      <c r="H9" s="34" t="s">
        <v>23</v>
      </c>
    </row>
    <row r="10" spans="1:8" ht="33" customHeight="1" x14ac:dyDescent="0.2">
      <c r="A10" s="41">
        <v>3.12</v>
      </c>
      <c r="B10" s="12" t="s">
        <v>24</v>
      </c>
      <c r="C10" s="5">
        <v>45560</v>
      </c>
      <c r="D10" s="5">
        <v>45585</v>
      </c>
      <c r="E10" s="10">
        <v>1</v>
      </c>
      <c r="F10" s="4">
        <f>--(Tasks[[#This Row],[% COMPLETE]]&gt;=1)</f>
        <v>1</v>
      </c>
      <c r="G10" s="4" t="s">
        <v>13</v>
      </c>
      <c r="H10" s="34" t="s">
        <v>25</v>
      </c>
    </row>
    <row r="11" spans="1:8" ht="33" customHeight="1" x14ac:dyDescent="0.2">
      <c r="A11" s="41">
        <v>3.13</v>
      </c>
      <c r="B11" s="38" t="s">
        <v>26</v>
      </c>
      <c r="C11" s="5">
        <v>45599</v>
      </c>
      <c r="D11" s="5">
        <v>45606</v>
      </c>
      <c r="E11" s="10">
        <v>1</v>
      </c>
      <c r="F11" s="4">
        <f>--(Tasks[[#This Row],[% COMPLETE]]&gt;=1)</f>
        <v>1</v>
      </c>
      <c r="G11" s="4" t="s">
        <v>27</v>
      </c>
      <c r="H11" s="34"/>
    </row>
    <row r="12" spans="1:8" ht="33" customHeight="1" x14ac:dyDescent="0.2">
      <c r="A12" s="14">
        <v>3.2</v>
      </c>
      <c r="B12" s="11" t="s">
        <v>28</v>
      </c>
      <c r="C12" s="5">
        <v>45586</v>
      </c>
      <c r="D12" s="5">
        <v>45593</v>
      </c>
      <c r="E12" s="10">
        <v>1</v>
      </c>
      <c r="F12" s="4">
        <f>--(Tasks[[#This Row],[% COMPLETE]]&gt;=1)</f>
        <v>1</v>
      </c>
      <c r="G12" s="4" t="s">
        <v>10</v>
      </c>
      <c r="H12" s="37" t="s">
        <v>29</v>
      </c>
    </row>
    <row r="13" spans="1:8" ht="33" customHeight="1" x14ac:dyDescent="0.2">
      <c r="A13" s="14">
        <v>3.3</v>
      </c>
      <c r="B13" s="11" t="s">
        <v>30</v>
      </c>
      <c r="C13" s="5">
        <v>45560</v>
      </c>
      <c r="D13" s="5">
        <v>45585</v>
      </c>
      <c r="E13" s="10">
        <v>1</v>
      </c>
      <c r="F13" s="4">
        <f>--(Tasks[[#This Row],[% COMPLETE]]&gt;=1)</f>
        <v>1</v>
      </c>
      <c r="G13" s="4" t="s">
        <v>31</v>
      </c>
      <c r="H13" s="7"/>
    </row>
    <row r="14" spans="1:8" ht="33" customHeight="1" x14ac:dyDescent="0.2">
      <c r="A14" s="41">
        <v>3.31</v>
      </c>
      <c r="B14" s="12" t="s">
        <v>32</v>
      </c>
      <c r="C14" s="5">
        <v>45560</v>
      </c>
      <c r="D14" s="5">
        <v>45585</v>
      </c>
      <c r="E14" s="10">
        <v>1</v>
      </c>
      <c r="F14" s="4">
        <f>--(Tasks[[#This Row],[% COMPLETE]]&gt;=1)</f>
        <v>1</v>
      </c>
      <c r="G14" s="4" t="s">
        <v>33</v>
      </c>
      <c r="H14" s="7"/>
    </row>
    <row r="15" spans="1:8" ht="33" customHeight="1" x14ac:dyDescent="0.2">
      <c r="A15" s="41">
        <v>3.32</v>
      </c>
      <c r="B15" s="12" t="s">
        <v>34</v>
      </c>
      <c r="C15" s="5">
        <v>45585</v>
      </c>
      <c r="D15" s="5">
        <v>45596</v>
      </c>
      <c r="E15" s="10">
        <v>1</v>
      </c>
      <c r="F15" s="4">
        <f>--(Tasks[[#This Row],[% COMPLETE]]&gt;=1)</f>
        <v>1</v>
      </c>
      <c r="G15" s="4" t="s">
        <v>35</v>
      </c>
      <c r="H15" s="7"/>
    </row>
    <row r="16" spans="1:8" ht="33" customHeight="1" x14ac:dyDescent="0.2">
      <c r="A16" s="41">
        <v>3.33</v>
      </c>
      <c r="B16" s="38" t="s">
        <v>26</v>
      </c>
      <c r="C16" s="5">
        <v>45599</v>
      </c>
      <c r="D16" s="5">
        <v>45606</v>
      </c>
      <c r="E16" s="10">
        <v>1</v>
      </c>
      <c r="F16" s="4">
        <f>--(Tasks[[#This Row],[% COMPLETE]]&gt;=1)</f>
        <v>1</v>
      </c>
      <c r="G16" s="4" t="s">
        <v>27</v>
      </c>
      <c r="H16" s="7"/>
    </row>
    <row r="17" spans="1:8" ht="33" customHeight="1" x14ac:dyDescent="0.2">
      <c r="A17" s="14">
        <v>3.4</v>
      </c>
      <c r="B17" s="11" t="s">
        <v>36</v>
      </c>
      <c r="C17" s="5">
        <v>45560</v>
      </c>
      <c r="D17" s="5">
        <v>45590</v>
      </c>
      <c r="E17" s="10">
        <v>1</v>
      </c>
      <c r="F17" s="4">
        <f>--(Tasks[[#This Row],[% COMPLETE]]&gt;=1)</f>
        <v>1</v>
      </c>
      <c r="G17" s="4" t="s">
        <v>31</v>
      </c>
      <c r="H17" s="7"/>
    </row>
    <row r="18" spans="1:8" ht="33" customHeight="1" x14ac:dyDescent="0.2">
      <c r="A18" s="41">
        <v>3.41</v>
      </c>
      <c r="B18" s="12" t="s">
        <v>37</v>
      </c>
      <c r="C18" s="5">
        <v>45585</v>
      </c>
      <c r="D18" s="5">
        <v>45596</v>
      </c>
      <c r="E18" s="10">
        <v>1</v>
      </c>
      <c r="F18" s="4">
        <f>--(Tasks[[#This Row],[% COMPLETE]]&gt;=1)</f>
        <v>1</v>
      </c>
      <c r="G18" s="4" t="s">
        <v>33</v>
      </c>
      <c r="H18" s="37"/>
    </row>
    <row r="19" spans="1:8" ht="33" customHeight="1" x14ac:dyDescent="0.2">
      <c r="A19" s="41">
        <v>3.42</v>
      </c>
      <c r="B19" s="12" t="s">
        <v>38</v>
      </c>
      <c r="C19" s="5">
        <v>45560</v>
      </c>
      <c r="D19" s="5">
        <v>45590</v>
      </c>
      <c r="E19" s="10">
        <v>1</v>
      </c>
      <c r="F19" s="4">
        <f>--(Tasks[[#This Row],[% COMPLETE]]&gt;=1)</f>
        <v>1</v>
      </c>
      <c r="G19" s="4" t="s">
        <v>35</v>
      </c>
      <c r="H19" s="7"/>
    </row>
    <row r="20" spans="1:8" ht="33" customHeight="1" x14ac:dyDescent="0.2">
      <c r="A20" s="41">
        <v>3.43</v>
      </c>
      <c r="B20" s="38" t="s">
        <v>26</v>
      </c>
      <c r="C20" s="5">
        <v>45599</v>
      </c>
      <c r="D20" s="5">
        <v>45606</v>
      </c>
      <c r="E20" s="10">
        <v>1</v>
      </c>
      <c r="F20" s="4">
        <f>--(Tasks[[#This Row],[% COMPLETE]]&gt;=1)</f>
        <v>1</v>
      </c>
      <c r="G20" s="4" t="s">
        <v>27</v>
      </c>
      <c r="H20" s="7"/>
    </row>
    <row r="21" spans="1:8" ht="33" customHeight="1" x14ac:dyDescent="0.2">
      <c r="A21" s="14">
        <v>3.5</v>
      </c>
      <c r="B21" s="39" t="s">
        <v>39</v>
      </c>
      <c r="C21" s="5">
        <v>45599</v>
      </c>
      <c r="D21" s="5">
        <v>45613</v>
      </c>
      <c r="E21" s="10">
        <v>1</v>
      </c>
      <c r="F21" s="4">
        <f>--(Tasks[[#This Row],[% COMPLETE]]&gt;=1)</f>
        <v>1</v>
      </c>
      <c r="G21" s="4" t="s">
        <v>27</v>
      </c>
      <c r="H21" s="7"/>
    </row>
    <row r="22" spans="1:8" ht="33" customHeight="1" x14ac:dyDescent="0.2">
      <c r="A22" s="15">
        <v>4</v>
      </c>
      <c r="B22" s="7" t="s">
        <v>40</v>
      </c>
      <c r="C22" s="5">
        <v>45586</v>
      </c>
      <c r="D22" s="5">
        <v>45596</v>
      </c>
      <c r="E22" s="10">
        <v>1</v>
      </c>
      <c r="F22" s="4">
        <f>--(Tasks[[#This Row],[% COMPLETE]]&gt;=1)</f>
        <v>1</v>
      </c>
      <c r="G22" s="4" t="s">
        <v>13</v>
      </c>
      <c r="H22" s="35" t="s">
        <v>41</v>
      </c>
    </row>
    <row r="23" spans="1:8" ht="60" customHeight="1" x14ac:dyDescent="0.2">
      <c r="A23" s="15">
        <v>5</v>
      </c>
      <c r="B23" s="11" t="s">
        <v>42</v>
      </c>
      <c r="C23" s="5">
        <v>45586</v>
      </c>
      <c r="D23" s="5">
        <v>45593</v>
      </c>
      <c r="E23" s="10">
        <v>1</v>
      </c>
      <c r="F23" s="4">
        <f>--(Tasks[[#This Row],[% COMPLETE]]&gt;=1)</f>
        <v>1</v>
      </c>
      <c r="G23" s="4" t="s">
        <v>13</v>
      </c>
      <c r="H23" s="7" t="s">
        <v>43</v>
      </c>
    </row>
    <row r="24" spans="1:8" ht="33" customHeight="1" x14ac:dyDescent="0.2">
      <c r="A24" s="14">
        <v>5.0999999999999996</v>
      </c>
      <c r="B24" s="12" t="s">
        <v>44</v>
      </c>
      <c r="C24" s="5">
        <v>45586</v>
      </c>
      <c r="D24" s="5">
        <v>45593</v>
      </c>
      <c r="E24" s="10">
        <v>1</v>
      </c>
      <c r="F24" s="4">
        <f>--(Tasks[[#This Row],[% COMPLETE]]&gt;=1)</f>
        <v>1</v>
      </c>
      <c r="G24" s="4" t="s">
        <v>13</v>
      </c>
      <c r="H24" s="7" t="s">
        <v>45</v>
      </c>
    </row>
    <row r="25" spans="1:8" ht="33" customHeight="1" x14ac:dyDescent="0.2">
      <c r="A25" s="14">
        <v>5.2</v>
      </c>
      <c r="B25" s="12" t="s">
        <v>46</v>
      </c>
      <c r="C25" s="5">
        <v>45586</v>
      </c>
      <c r="D25" s="5">
        <v>45593</v>
      </c>
      <c r="E25" s="10">
        <v>1</v>
      </c>
      <c r="F25" s="4">
        <f>--(Tasks[[#This Row],[% COMPLETE]]&gt;=1)</f>
        <v>1</v>
      </c>
      <c r="G25" s="4" t="s">
        <v>13</v>
      </c>
      <c r="H25" s="7" t="s">
        <v>47</v>
      </c>
    </row>
    <row r="26" spans="1:8" ht="33" customHeight="1" x14ac:dyDescent="0.2">
      <c r="A26" s="14">
        <v>5.3</v>
      </c>
      <c r="B26" s="12" t="s">
        <v>48</v>
      </c>
      <c r="C26" s="5">
        <v>45599</v>
      </c>
      <c r="D26" s="5">
        <v>45613</v>
      </c>
      <c r="E26" s="10">
        <v>1</v>
      </c>
      <c r="F26" s="4">
        <f>--(Tasks[[#This Row],[% COMPLETE]]&gt;=1)</f>
        <v>1</v>
      </c>
      <c r="G26" s="4" t="s">
        <v>27</v>
      </c>
      <c r="H26" s="37" t="s">
        <v>49</v>
      </c>
    </row>
    <row r="27" spans="1:8" ht="33" customHeight="1" x14ac:dyDescent="0.2">
      <c r="A27" s="14">
        <v>5.4</v>
      </c>
      <c r="B27" s="11" t="s">
        <v>50</v>
      </c>
      <c r="C27" s="5">
        <v>45617</v>
      </c>
      <c r="D27" s="5">
        <v>45626</v>
      </c>
      <c r="E27" s="10">
        <v>1</v>
      </c>
      <c r="F27" s="4">
        <f>--(Tasks[[#This Row],[% COMPLETE]]&gt;=1)</f>
        <v>1</v>
      </c>
      <c r="G27" s="4" t="s">
        <v>27</v>
      </c>
      <c r="H27" s="37" t="s">
        <v>51</v>
      </c>
    </row>
    <row r="28" spans="1:8" ht="33" customHeight="1" x14ac:dyDescent="0.2">
      <c r="A28" s="41">
        <v>5.41</v>
      </c>
      <c r="B28" s="11" t="s">
        <v>52</v>
      </c>
      <c r="C28" s="5">
        <v>45617</v>
      </c>
      <c r="D28" s="5">
        <v>45626</v>
      </c>
      <c r="E28" s="10">
        <v>1</v>
      </c>
      <c r="F28" s="4">
        <f>--(Tasks[[#This Row],[% COMPLETE]]&gt;=1)</f>
        <v>1</v>
      </c>
      <c r="G28" s="4" t="s">
        <v>27</v>
      </c>
      <c r="H28" s="37" t="s">
        <v>51</v>
      </c>
    </row>
    <row r="29" spans="1:8" ht="33" customHeight="1" x14ac:dyDescent="0.2">
      <c r="A29" s="41">
        <v>5.42</v>
      </c>
      <c r="B29" s="11" t="s">
        <v>53</v>
      </c>
      <c r="C29" s="5">
        <v>45617</v>
      </c>
      <c r="D29" s="5">
        <v>45626</v>
      </c>
      <c r="E29" s="10">
        <v>1</v>
      </c>
      <c r="F29" s="4">
        <f>--(Tasks[[#This Row],[% COMPLETE]]&gt;=1)</f>
        <v>1</v>
      </c>
      <c r="G29" s="4" t="s">
        <v>27</v>
      </c>
      <c r="H29" s="37" t="s">
        <v>51</v>
      </c>
    </row>
    <row r="30" spans="1:8" ht="33" customHeight="1" x14ac:dyDescent="0.2">
      <c r="A30" s="41">
        <v>5.43</v>
      </c>
      <c r="B30" s="11" t="s">
        <v>54</v>
      </c>
      <c r="C30" s="5">
        <v>45617</v>
      </c>
      <c r="D30" s="5">
        <v>45626</v>
      </c>
      <c r="E30" s="10">
        <v>1</v>
      </c>
      <c r="F30" s="4">
        <f>--(Tasks[[#This Row],[% COMPLETE]]&gt;=1)</f>
        <v>1</v>
      </c>
      <c r="G30" s="4" t="s">
        <v>27</v>
      </c>
      <c r="H30" s="37" t="s">
        <v>51</v>
      </c>
    </row>
    <row r="31" spans="1:8" ht="33" customHeight="1" x14ac:dyDescent="0.2">
      <c r="A31" s="41">
        <v>5.44</v>
      </c>
      <c r="B31" s="11" t="s">
        <v>55</v>
      </c>
      <c r="C31" s="5">
        <v>45617</v>
      </c>
      <c r="D31" s="5">
        <v>45626</v>
      </c>
      <c r="E31" s="10">
        <v>1</v>
      </c>
      <c r="F31" s="4">
        <f>--(Tasks[[#This Row],[% COMPLETE]]&gt;=1)</f>
        <v>1</v>
      </c>
      <c r="G31" s="4" t="s">
        <v>27</v>
      </c>
      <c r="H31" s="37" t="s">
        <v>51</v>
      </c>
    </row>
    <row r="32" spans="1:8" ht="33" customHeight="1" x14ac:dyDescent="0.2">
      <c r="A32" s="15">
        <v>6</v>
      </c>
      <c r="B32" s="11" t="s">
        <v>56</v>
      </c>
      <c r="C32" s="5">
        <v>45594</v>
      </c>
      <c r="D32" s="5">
        <v>45626</v>
      </c>
      <c r="E32" s="10">
        <v>1</v>
      </c>
      <c r="F32" s="4">
        <f>--(Tasks[[#This Row],[% COMPLETE]]&gt;=1)</f>
        <v>1</v>
      </c>
      <c r="G32" s="4" t="s">
        <v>10</v>
      </c>
      <c r="H32" s="37"/>
    </row>
    <row r="33" spans="1:8" ht="33" customHeight="1" x14ac:dyDescent="0.2">
      <c r="A33" s="14">
        <v>6.1</v>
      </c>
      <c r="B33" s="13" t="s">
        <v>57</v>
      </c>
      <c r="C33" s="5">
        <v>45594</v>
      </c>
      <c r="D33" s="5">
        <v>45626</v>
      </c>
      <c r="E33" s="10">
        <v>1</v>
      </c>
      <c r="F33" s="4">
        <f>--(Tasks[[#This Row],[% COMPLETE]]&gt;=1)</f>
        <v>1</v>
      </c>
      <c r="G33" s="4" t="s">
        <v>13</v>
      </c>
      <c r="H33" s="7"/>
    </row>
    <row r="34" spans="1:8" ht="33" customHeight="1" x14ac:dyDescent="0.2">
      <c r="A34" s="41">
        <v>6.11</v>
      </c>
      <c r="B34" s="12" t="s">
        <v>58</v>
      </c>
      <c r="C34" s="5">
        <v>45594</v>
      </c>
      <c r="D34" s="5">
        <v>45626</v>
      </c>
      <c r="E34" s="10">
        <v>1</v>
      </c>
      <c r="F34" s="4">
        <f>--(Tasks[[#This Row],[% COMPLETE]]&gt;=1)</f>
        <v>1</v>
      </c>
      <c r="G34" s="4" t="s">
        <v>13</v>
      </c>
      <c r="H34" s="35" t="s">
        <v>59</v>
      </c>
    </row>
    <row r="35" spans="1:8" ht="33" customHeight="1" x14ac:dyDescent="0.2">
      <c r="A35" s="41">
        <v>6.12</v>
      </c>
      <c r="B35" s="12" t="s">
        <v>60</v>
      </c>
      <c r="C35" s="5">
        <v>45600</v>
      </c>
      <c r="D35" s="5">
        <v>45626</v>
      </c>
      <c r="E35" s="10">
        <v>1</v>
      </c>
      <c r="F35" s="4">
        <f>--(Tasks[[#This Row],[% COMPLETE]]&gt;=1)</f>
        <v>1</v>
      </c>
      <c r="G35" s="4" t="s">
        <v>13</v>
      </c>
      <c r="H35" s="35" t="s">
        <v>61</v>
      </c>
    </row>
    <row r="36" spans="1:8" ht="33" customHeight="1" x14ac:dyDescent="0.2">
      <c r="A36" s="41">
        <v>6.13</v>
      </c>
      <c r="B36" s="12" t="s">
        <v>62</v>
      </c>
      <c r="C36" s="5">
        <v>45600</v>
      </c>
      <c r="D36" s="5">
        <v>45626</v>
      </c>
      <c r="E36" s="10">
        <v>1</v>
      </c>
      <c r="F36" s="4">
        <f>--(Tasks[[#This Row],[% COMPLETE]]&gt;=1)</f>
        <v>1</v>
      </c>
      <c r="G36" s="4" t="s">
        <v>13</v>
      </c>
      <c r="H36" s="37" t="s">
        <v>61</v>
      </c>
    </row>
    <row r="37" spans="1:8" ht="33" customHeight="1" x14ac:dyDescent="0.2">
      <c r="A37" s="14">
        <v>6.2</v>
      </c>
      <c r="B37" s="13" t="s">
        <v>63</v>
      </c>
      <c r="C37" s="5">
        <v>45600</v>
      </c>
      <c r="D37" s="5">
        <v>45626</v>
      </c>
      <c r="E37" s="10">
        <v>1</v>
      </c>
      <c r="F37" s="4">
        <f>--(Tasks[[#This Row],[% COMPLETE]]&gt;=1)</f>
        <v>1</v>
      </c>
      <c r="G37" s="4"/>
      <c r="H37" s="40"/>
    </row>
    <row r="38" spans="1:8" ht="33" customHeight="1" x14ac:dyDescent="0.2">
      <c r="A38" s="41">
        <v>6.21</v>
      </c>
      <c r="B38" s="12" t="s">
        <v>64</v>
      </c>
      <c r="C38" s="5">
        <v>45600</v>
      </c>
      <c r="D38" s="5">
        <v>45626</v>
      </c>
      <c r="E38" s="10">
        <v>1</v>
      </c>
      <c r="F38" s="4">
        <f>--(Tasks[[#This Row],[% COMPLETE]]&gt;=1)</f>
        <v>1</v>
      </c>
      <c r="G38" s="4" t="s">
        <v>35</v>
      </c>
      <c r="H38" s="7"/>
    </row>
    <row r="39" spans="1:8" ht="33" customHeight="1" x14ac:dyDescent="0.2">
      <c r="A39" s="41">
        <v>6.22</v>
      </c>
      <c r="B39" s="12" t="s">
        <v>65</v>
      </c>
      <c r="C39" s="5">
        <v>45600</v>
      </c>
      <c r="D39" s="5">
        <v>45626</v>
      </c>
      <c r="E39" s="10">
        <v>1</v>
      </c>
      <c r="F39" s="4">
        <f>--(Tasks[[#This Row],[% COMPLETE]]&gt;=1)</f>
        <v>1</v>
      </c>
      <c r="G39" s="4" t="s">
        <v>33</v>
      </c>
      <c r="H39" s="7"/>
    </row>
    <row r="40" spans="1:8" ht="33" customHeight="1" x14ac:dyDescent="0.2">
      <c r="A40" s="41">
        <v>6.23</v>
      </c>
      <c r="B40" s="12" t="s">
        <v>66</v>
      </c>
      <c r="C40" s="5">
        <v>45600</v>
      </c>
      <c r="D40" s="5">
        <v>45626</v>
      </c>
      <c r="E40" s="10">
        <v>1</v>
      </c>
      <c r="F40" s="4">
        <f>--(Tasks[[#This Row],[% COMPLETE]]&gt;=1)</f>
        <v>1</v>
      </c>
      <c r="G40" s="4"/>
      <c r="H40" s="7"/>
    </row>
    <row r="41" spans="1:8" ht="33" customHeight="1" x14ac:dyDescent="0.2">
      <c r="A41" s="41">
        <v>6.24</v>
      </c>
      <c r="B41" s="12" t="s">
        <v>67</v>
      </c>
      <c r="C41" s="5">
        <v>45600</v>
      </c>
      <c r="D41" s="5">
        <v>45626</v>
      </c>
      <c r="E41" s="10">
        <v>1</v>
      </c>
      <c r="F41" s="4">
        <f>--(Tasks[[#This Row],[% COMPLETE]]&gt;=1)</f>
        <v>1</v>
      </c>
      <c r="G41" s="4"/>
      <c r="H41" s="7"/>
    </row>
    <row r="42" spans="1:8" ht="33" customHeight="1" x14ac:dyDescent="0.2">
      <c r="A42" s="14">
        <v>6.3</v>
      </c>
      <c r="B42" s="13" t="s">
        <v>68</v>
      </c>
      <c r="C42" s="5">
        <v>45600</v>
      </c>
      <c r="D42" s="5">
        <v>45626</v>
      </c>
      <c r="E42" s="10">
        <v>1</v>
      </c>
      <c r="F42" s="4">
        <f>--(Tasks[[#This Row],[% COMPLETE]]&gt;=1)</f>
        <v>1</v>
      </c>
      <c r="G42" s="4"/>
      <c r="H42" s="7"/>
    </row>
    <row r="43" spans="1:8" ht="33" customHeight="1" x14ac:dyDescent="0.2">
      <c r="A43" s="41">
        <v>6.31</v>
      </c>
      <c r="B43" s="12" t="s">
        <v>69</v>
      </c>
      <c r="C43" s="5">
        <v>45600</v>
      </c>
      <c r="D43" s="5">
        <v>45626</v>
      </c>
      <c r="E43" s="10">
        <v>1</v>
      </c>
      <c r="F43" s="4">
        <f>--(Tasks[[#This Row],[% COMPLETE]]&gt;=1)</f>
        <v>1</v>
      </c>
      <c r="G43" s="4" t="s">
        <v>33</v>
      </c>
      <c r="H43" s="7"/>
    </row>
    <row r="44" spans="1:8" ht="33" customHeight="1" x14ac:dyDescent="0.2">
      <c r="A44" s="41">
        <v>6.33</v>
      </c>
      <c r="B44" s="12" t="s">
        <v>70</v>
      </c>
      <c r="C44" s="5">
        <v>45600</v>
      </c>
      <c r="D44" s="5">
        <v>45626</v>
      </c>
      <c r="E44" s="10">
        <v>1</v>
      </c>
      <c r="F44" s="4">
        <f>--(Tasks[[#This Row],[% COMPLETE]]&gt;=1)</f>
        <v>1</v>
      </c>
      <c r="G44" s="4" t="s">
        <v>35</v>
      </c>
      <c r="H44" s="7"/>
    </row>
    <row r="45" spans="1:8" ht="33" customHeight="1" x14ac:dyDescent="0.2">
      <c r="A45" s="41">
        <v>6.34</v>
      </c>
      <c r="B45" s="12" t="s">
        <v>71</v>
      </c>
      <c r="C45" s="5">
        <v>45600</v>
      </c>
      <c r="D45" s="5">
        <v>45626</v>
      </c>
      <c r="E45" s="10">
        <v>1</v>
      </c>
      <c r="F45" s="4">
        <f>--(Tasks[[#This Row],[% COMPLETE]]&gt;=1)</f>
        <v>1</v>
      </c>
      <c r="G45" s="4"/>
      <c r="H45" s="7"/>
    </row>
    <row r="46" spans="1:8" ht="33" customHeight="1" x14ac:dyDescent="0.2">
      <c r="A46" s="15">
        <v>7</v>
      </c>
      <c r="B46" s="13" t="s">
        <v>72</v>
      </c>
      <c r="C46" s="5">
        <v>45560</v>
      </c>
      <c r="D46" s="5">
        <v>45640</v>
      </c>
      <c r="E46" s="10">
        <v>1</v>
      </c>
      <c r="F46" s="4">
        <f>--(Tasks[[#This Row],[% COMPLETE]]&gt;=1)</f>
        <v>1</v>
      </c>
      <c r="G46" s="4" t="s">
        <v>10</v>
      </c>
      <c r="H46" s="7"/>
    </row>
    <row r="47" spans="1:8" ht="33" customHeight="1" x14ac:dyDescent="0.2">
      <c r="A47" s="44">
        <v>7.1</v>
      </c>
      <c r="B47" s="7" t="s">
        <v>73</v>
      </c>
      <c r="C47" s="5">
        <v>45560</v>
      </c>
      <c r="D47" s="5">
        <v>45640</v>
      </c>
      <c r="E47" s="10">
        <v>1</v>
      </c>
      <c r="F47" s="4">
        <f>--(Tasks[[#This Row],[% COMPLETE]]&gt;=1)</f>
        <v>1</v>
      </c>
      <c r="G47" s="4" t="s">
        <v>10</v>
      </c>
      <c r="H47" s="7" t="s">
        <v>74</v>
      </c>
    </row>
    <row r="48" spans="1:8" ht="33" customHeight="1" x14ac:dyDescent="0.2">
      <c r="A48" s="44">
        <v>7.2</v>
      </c>
      <c r="B48" s="7" t="s">
        <v>75</v>
      </c>
      <c r="C48" s="5">
        <v>45597</v>
      </c>
      <c r="D48" s="5">
        <v>45640</v>
      </c>
      <c r="E48" s="10">
        <v>1</v>
      </c>
      <c r="F48" s="4">
        <f>--(Tasks[[#This Row],[% COMPLETE]]&gt;=1)</f>
        <v>1</v>
      </c>
      <c r="G48" s="4" t="s">
        <v>10</v>
      </c>
      <c r="H48" s="7"/>
    </row>
    <row r="49" spans="1:8" ht="33" customHeight="1" x14ac:dyDescent="0.2">
      <c r="A49" s="44">
        <v>7.3</v>
      </c>
      <c r="B49" s="7" t="s">
        <v>76</v>
      </c>
      <c r="C49" s="5">
        <v>45597</v>
      </c>
      <c r="D49" s="5">
        <v>45640</v>
      </c>
      <c r="E49" s="10">
        <v>1</v>
      </c>
      <c r="F49" s="4">
        <f>--(Tasks[[#This Row],[% COMPLETE]]&gt;=1)</f>
        <v>1</v>
      </c>
      <c r="G49" s="4" t="s">
        <v>27</v>
      </c>
      <c r="H49" s="7"/>
    </row>
    <row r="50" spans="1:8" ht="33" customHeight="1" x14ac:dyDescent="0.2">
      <c r="A50" s="44">
        <v>7.4</v>
      </c>
      <c r="B50" s="43" t="s">
        <v>77</v>
      </c>
      <c r="C50" s="5">
        <v>45604</v>
      </c>
      <c r="D50" s="5">
        <v>45606</v>
      </c>
      <c r="E50" s="10">
        <v>1</v>
      </c>
      <c r="F50" s="4">
        <f>--(Tasks[[#This Row],[% COMPLETE]]&gt;=1)</f>
        <v>1</v>
      </c>
      <c r="G50" s="4" t="s">
        <v>13</v>
      </c>
      <c r="H50" s="7" t="s">
        <v>78</v>
      </c>
    </row>
    <row r="51" spans="1:8" ht="33" customHeight="1" x14ac:dyDescent="0.2">
      <c r="A51" s="44">
        <v>7.5</v>
      </c>
      <c r="B51" s="42" t="s">
        <v>79</v>
      </c>
      <c r="C51" s="5" t="s">
        <v>80</v>
      </c>
      <c r="D51" s="5">
        <v>45630</v>
      </c>
      <c r="E51" s="10">
        <v>1</v>
      </c>
      <c r="F51" s="4">
        <f>--(Tasks[[#This Row],[% COMPLETE]]&gt;=1)</f>
        <v>1</v>
      </c>
      <c r="G51" s="4" t="s">
        <v>13</v>
      </c>
      <c r="H51" s="35" t="s">
        <v>61</v>
      </c>
    </row>
    <row r="52" spans="1:8" ht="33" customHeight="1" x14ac:dyDescent="0.2">
      <c r="A52" s="44">
        <v>7.6</v>
      </c>
      <c r="B52" s="7" t="s">
        <v>81</v>
      </c>
      <c r="C52" s="5">
        <v>45597</v>
      </c>
      <c r="D52" s="5">
        <v>45640</v>
      </c>
      <c r="E52" s="10">
        <v>1</v>
      </c>
      <c r="F52" s="4">
        <f>--(Tasks[[#This Row],[% COMPLETE]]&gt;=1)</f>
        <v>1</v>
      </c>
      <c r="G52" s="4" t="s">
        <v>82</v>
      </c>
      <c r="H52" s="7" t="s">
        <v>83</v>
      </c>
    </row>
    <row r="53" spans="1:8" ht="33" customHeight="1" x14ac:dyDescent="0.2">
      <c r="A53" s="44">
        <v>7.7</v>
      </c>
      <c r="B53" s="7" t="s">
        <v>84</v>
      </c>
      <c r="C53" s="5">
        <v>45597</v>
      </c>
      <c r="D53" s="5">
        <v>45640</v>
      </c>
      <c r="E53" s="10">
        <v>1</v>
      </c>
      <c r="F53" s="4">
        <f>--(Tasks[[#This Row],[% COMPLETE]]&gt;=1)</f>
        <v>1</v>
      </c>
      <c r="G53" s="4" t="s">
        <v>10</v>
      </c>
      <c r="H53" s="35" t="s">
        <v>85</v>
      </c>
    </row>
    <row r="54" spans="1:8" ht="33" customHeight="1" x14ac:dyDescent="0.2">
      <c r="A54" s="44">
        <v>7.8</v>
      </c>
      <c r="B54" s="7" t="s">
        <v>86</v>
      </c>
      <c r="C54" s="5">
        <v>45617</v>
      </c>
      <c r="D54" s="5">
        <v>45626</v>
      </c>
      <c r="E54" s="10">
        <v>1</v>
      </c>
      <c r="F54" s="4">
        <f>--(Tasks[[#This Row],[% COMPLETE]]&gt;=1)</f>
        <v>1</v>
      </c>
      <c r="G54" s="4" t="s">
        <v>13</v>
      </c>
      <c r="H54" s="35" t="s">
        <v>87</v>
      </c>
    </row>
    <row r="55" spans="1:8" ht="33" customHeight="1" x14ac:dyDescent="0.2">
      <c r="A55" s="44"/>
    </row>
  </sheetData>
  <sheetProtection formatCells="0" formatColumns="0" formatRows="0" insertColumns="0" insertRows="0" deleteColumns="0" deleteRows="0" selectLockedCells="1" sort="0" autoFilter="0"/>
  <autoFilter ref="A2:A55" xr:uid="{00000000-0001-0000-0000-000000000000}"/>
  <conditionalFormatting sqref="E3:E54">
    <cfRule type="dataBar" priority="6">
      <dataBar>
        <cfvo type="num" val="0"/>
        <cfvo type="num" val="1"/>
        <color theme="5"/>
      </dataBar>
      <extLst>
        <ext xmlns:x14="http://schemas.microsoft.com/office/spreadsheetml/2009/9/main" uri="{B025F937-C7B1-47D3-B67F-A62EFF666E3E}">
          <x14:id>{E45B70CA-B6A0-4E88-BB95-1D31570318B9}</x14:id>
        </ext>
      </extLst>
    </cfRule>
  </conditionalFormatting>
  <dataValidations xWindow="542" yWindow="341" count="1">
    <dataValidation type="list" errorStyle="warning" allowBlank="1" showInputMessage="1" showErrorMessage="1" error="Select a value from the dropdown list. Or enter one of the following: 0%, 25%, 50%, 75%, or 100%" sqref="E3:E54" xr:uid="{00000000-0002-0000-0000-000000000000}">
      <formula1>"0%,25%,50%,75%,100%"</formula1>
    </dataValidation>
  </dataValidations>
  <hyperlinks>
    <hyperlink ref="H22" r:id="rId1" xr:uid="{7EA3E503-EE7A-1344-916B-46C06AE46E8D}"/>
    <hyperlink ref="H53" r:id="rId2" xr:uid="{997BE0D4-52D1-FF41-9B1F-CBC15B453B21}"/>
    <hyperlink ref="H9" r:id="rId3" display="https://data.cityofchicago.org/stories/s/Crimes-2001-to-present-Dashboard/5cd6-ry5g " xr:uid="{1BDDFB0C-FCA3-B740-9F89-8AD9B25D73F2}"/>
    <hyperlink ref="H6" r:id="rId4" xr:uid="{C72B4C70-B3FA-3047-A26B-D31A04EDF1A4}"/>
    <hyperlink ref="H34" r:id="rId5" location="my" xr:uid="{64709DBB-12A9-D942-93A0-41ED975CCABF}"/>
    <hyperlink ref="H54" r:id="rId6" xr:uid="{3399C515-02A5-CE47-B01D-A58049220D1F}"/>
    <hyperlink ref="H35" r:id="rId7" xr:uid="{B36C3993-BF65-E24C-B20D-2765393EECDA}"/>
    <hyperlink ref="H51" r:id="rId8" xr:uid="{CC66B699-2354-F74D-954B-7AD4A9D4A795}"/>
  </hyperlinks>
  <printOptions horizontalCentered="1"/>
  <pageMargins left="0.4" right="0.4" top="0.4" bottom="0.4" header="0.25" footer="0.25"/>
  <pageSetup fitToHeight="0" orientation="landscape" r:id="rId9"/>
  <headerFooter differentFirst="1">
    <oddFooter>Page &amp;P of &amp;N</oddFooter>
  </headerFooter>
  <drawing r:id="rId10"/>
  <tableParts count="1">
    <tablePart r:id="rId11"/>
  </tableParts>
  <extLst>
    <ext xmlns:x14="http://schemas.microsoft.com/office/spreadsheetml/2009/9/main" uri="{78C0D931-6437-407d-A8EE-F0AAD7539E65}">
      <x14:conditionalFormattings>
        <x14:conditionalFormatting xmlns:xm="http://schemas.microsoft.com/office/excel/2006/main">
          <x14:cfRule type="dataBar" id="{E45B70CA-B6A0-4E88-BB95-1D31570318B9}">
            <x14:dataBar minLength="0" maxLength="100" border="1" gradient="0" negativeBarBorderColorSameAsPositive="0">
              <x14:cfvo type="num">
                <xm:f>0</xm:f>
              </x14:cfvo>
              <x14:cfvo type="num">
                <xm:f>1</xm:f>
              </x14:cfvo>
              <x14:borderColor theme="5"/>
              <x14:negativeFillColor rgb="FFFF0000"/>
              <x14:negativeBorderColor rgb="FFFF0000"/>
              <x14:axisColor rgb="FF000000"/>
            </x14:dataBar>
          </x14:cfRule>
          <xm:sqref>E3:E54</xm:sqref>
        </x14:conditionalFormatting>
        <x14:conditionalFormatting xmlns:xm="http://schemas.microsoft.com/office/excel/2006/main">
          <x14:cfRule type="iconSet" priority="78" id="{04B8B5C2-C7B5-4FE5-B018-764654046486}">
            <x14:iconSet custom="1">
              <x14:cfvo type="percent">
                <xm:f>0</xm:f>
              </x14:cfvo>
              <x14:cfvo type="num">
                <xm:f>0</xm:f>
              </x14:cfvo>
              <x14:cfvo type="num">
                <xm:f>1</xm:f>
              </x14:cfvo>
              <x14:cfIcon iconSet="NoIcons" iconId="0"/>
              <x14:cfIcon iconSet="NoIcons" iconId="0"/>
              <x14:cfIcon iconSet="4TrafficLights" iconId="0"/>
            </x14:iconSet>
          </x14:cfRule>
          <xm:sqref>F3:G54</xm:sqref>
        </x14:conditionalFormatting>
      </x14:conditionalFormattings>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33DA99-E8A5-CD48-959C-45BC8DCEFAB8}">
  <sheetPr>
    <tabColor theme="8"/>
  </sheetPr>
  <dimension ref="A1:BL63"/>
  <sheetViews>
    <sheetView topLeftCell="A29" zoomScale="70" zoomScaleNormal="70" workbookViewId="0">
      <selection activeCell="C19" sqref="C19"/>
    </sheetView>
  </sheetViews>
  <sheetFormatPr baseColWidth="10" defaultColWidth="8.83203125" defaultRowHeight="30" customHeight="1" outlineLevelRow="1" x14ac:dyDescent="0.2"/>
  <cols>
    <col min="1" max="1" width="4.6640625" style="45" customWidth="1"/>
    <col min="2" max="2" width="65.6640625" style="46" customWidth="1"/>
    <col min="3" max="3" width="18.6640625" style="46" customWidth="1"/>
    <col min="4" max="4" width="13.6640625" style="46" customWidth="1"/>
    <col min="5" max="6" width="13.6640625" style="47" customWidth="1"/>
    <col min="7" max="7" width="13.6640625" style="46" customWidth="1"/>
    <col min="8" max="8" width="2.6640625" style="46" customWidth="1"/>
    <col min="9" max="64" width="3.5" style="46" customWidth="1"/>
    <col min="65" max="16384" width="8.83203125" style="46"/>
  </cols>
  <sheetData>
    <row r="1" spans="1:64" ht="25.25" customHeight="1" x14ac:dyDescent="0.2"/>
    <row r="2" spans="1:64" ht="50" customHeight="1" x14ac:dyDescent="0.2">
      <c r="A2" s="48"/>
      <c r="B2" s="49" t="s">
        <v>88</v>
      </c>
      <c r="C2" s="50"/>
      <c r="D2" s="51"/>
      <c r="E2" s="51"/>
      <c r="F2" s="51"/>
      <c r="G2" s="52"/>
      <c r="H2" s="53"/>
      <c r="I2" s="53"/>
      <c r="J2" s="54"/>
      <c r="K2" s="53"/>
      <c r="L2" s="53"/>
      <c r="M2" s="53"/>
      <c r="N2" s="53"/>
      <c r="O2" s="53"/>
      <c r="P2" s="53"/>
      <c r="Q2" s="53"/>
      <c r="R2" s="53"/>
      <c r="S2" s="53"/>
      <c r="T2" s="53"/>
      <c r="U2" s="53"/>
      <c r="V2" s="53"/>
      <c r="W2" s="53"/>
      <c r="X2" s="53"/>
      <c r="Y2" s="53"/>
      <c r="Z2" s="53"/>
      <c r="AA2" s="53"/>
      <c r="AB2" s="53"/>
      <c r="AC2" s="53"/>
      <c r="AD2" s="53"/>
      <c r="AE2" s="53"/>
      <c r="AF2" s="53"/>
      <c r="AG2" s="53"/>
      <c r="AH2" s="53"/>
      <c r="AI2" s="53"/>
      <c r="AJ2" s="53"/>
      <c r="AK2" s="53"/>
      <c r="AL2" s="53"/>
      <c r="AM2" s="53"/>
      <c r="AN2" s="53"/>
      <c r="AO2" s="53"/>
      <c r="AP2" s="53"/>
      <c r="AQ2" s="53"/>
      <c r="AR2" s="53"/>
      <c r="AS2" s="53"/>
      <c r="AT2" s="53"/>
      <c r="AU2" s="53"/>
      <c r="AV2" s="53"/>
      <c r="AW2" s="53"/>
      <c r="AX2" s="53"/>
      <c r="AY2" s="53"/>
      <c r="AZ2" s="53"/>
      <c r="BA2" s="53"/>
      <c r="BB2" s="53"/>
      <c r="BC2" s="53"/>
      <c r="BD2" s="53"/>
      <c r="BE2" s="53"/>
      <c r="BF2" s="53"/>
      <c r="BG2" s="53"/>
      <c r="BH2" s="53"/>
      <c r="BI2" s="53"/>
      <c r="BJ2" s="53"/>
      <c r="BK2" s="53"/>
      <c r="BL2" s="53"/>
    </row>
    <row r="3" spans="1:64" ht="30" customHeight="1" x14ac:dyDescent="0.2">
      <c r="A3" s="55"/>
      <c r="B3" s="56" t="s">
        <v>89</v>
      </c>
      <c r="C3" s="57"/>
      <c r="D3" s="58"/>
      <c r="E3" s="58"/>
      <c r="F3" s="58"/>
      <c r="G3" s="59"/>
      <c r="H3" s="60"/>
      <c r="I3" s="60"/>
      <c r="J3" s="61"/>
      <c r="K3" s="60"/>
      <c r="L3" s="60"/>
      <c r="M3" s="60"/>
      <c r="N3" s="60"/>
      <c r="O3" s="60"/>
      <c r="P3" s="60"/>
      <c r="Q3" s="60"/>
      <c r="R3" s="60"/>
      <c r="S3" s="60"/>
      <c r="T3" s="60"/>
      <c r="U3" s="60"/>
      <c r="V3" s="60"/>
      <c r="W3" s="60"/>
      <c r="X3" s="60"/>
      <c r="Y3" s="60"/>
      <c r="Z3" s="60"/>
      <c r="AA3" s="60"/>
      <c r="AB3" s="60"/>
      <c r="AC3" s="60"/>
      <c r="AD3" s="60"/>
      <c r="AE3" s="60"/>
      <c r="AF3" s="60"/>
      <c r="AG3" s="60"/>
      <c r="AH3" s="60"/>
      <c r="AI3" s="60"/>
      <c r="AJ3" s="60"/>
      <c r="AK3" s="60"/>
      <c r="AL3" s="60"/>
      <c r="AM3" s="60"/>
      <c r="AN3" s="60"/>
      <c r="AO3" s="60"/>
      <c r="AP3" s="60"/>
      <c r="AQ3" s="60"/>
      <c r="AR3" s="60"/>
      <c r="AS3" s="60"/>
      <c r="AT3" s="60"/>
      <c r="AU3" s="60"/>
      <c r="AV3" s="60"/>
      <c r="AW3" s="60"/>
      <c r="AX3" s="60"/>
      <c r="AY3" s="60"/>
      <c r="AZ3" s="60"/>
      <c r="BA3" s="60"/>
      <c r="BB3" s="60"/>
      <c r="BC3" s="60"/>
      <c r="BD3" s="60"/>
      <c r="BE3" s="60"/>
      <c r="BF3" s="60"/>
      <c r="BG3" s="60"/>
      <c r="BH3" s="60"/>
      <c r="BI3" s="60"/>
      <c r="BJ3" s="60"/>
      <c r="BK3" s="60"/>
      <c r="BL3" s="60"/>
    </row>
    <row r="4" spans="1:64" ht="30" customHeight="1" x14ac:dyDescent="0.2">
      <c r="B4" s="56" t="s">
        <v>90</v>
      </c>
      <c r="E4" s="62"/>
      <c r="F4" s="62"/>
      <c r="J4" s="63"/>
      <c r="K4" s="63"/>
      <c r="L4" s="63"/>
      <c r="M4" s="63"/>
      <c r="N4" s="63"/>
      <c r="O4" s="63"/>
    </row>
    <row r="5" spans="1:64" ht="44" customHeight="1" x14ac:dyDescent="0.2">
      <c r="A5" s="55"/>
      <c r="B5" s="64" t="s">
        <v>91</v>
      </c>
      <c r="C5" s="62">
        <f ca="1">IFERROR(IF(MIN(Milestones34[Start])=0,TODAY(),MIN(Milestones34[Start])),TODAY())</f>
        <v>45560</v>
      </c>
      <c r="E5" s="65"/>
      <c r="F5" s="65"/>
      <c r="I5" s="66"/>
      <c r="J5" s="67"/>
      <c r="K5" s="67"/>
      <c r="L5" s="67"/>
      <c r="M5" s="67"/>
      <c r="N5" s="68"/>
      <c r="P5" s="110" t="s">
        <v>92</v>
      </c>
      <c r="Q5" s="110"/>
      <c r="R5" s="110"/>
      <c r="S5" s="110"/>
      <c r="T5" s="110"/>
      <c r="U5" s="110"/>
      <c r="V5" s="111">
        <v>14</v>
      </c>
      <c r="W5" s="111"/>
    </row>
    <row r="6" spans="1:64" ht="30" customHeight="1" x14ac:dyDescent="0.25">
      <c r="A6" s="55"/>
      <c r="B6" s="69" t="s">
        <v>93</v>
      </c>
      <c r="C6" s="70">
        <v>1</v>
      </c>
      <c r="D6" s="70">
        <f>Milestone_Marker</f>
        <v>1</v>
      </c>
      <c r="I6" s="71" t="str">
        <f ca="1">TEXT(I7,"mmmm")</f>
        <v>October</v>
      </c>
      <c r="J6" s="71"/>
      <c r="K6" s="71"/>
      <c r="L6" s="71"/>
      <c r="M6" s="72"/>
      <c r="N6" s="72"/>
      <c r="O6" s="73"/>
      <c r="P6" s="73" t="str">
        <f ca="1">IF(TEXT(P7,"mmmm")=I6,"",TEXT(P7,"mmmm"))</f>
        <v/>
      </c>
      <c r="Q6" s="73"/>
      <c r="R6" s="73"/>
      <c r="S6" s="73"/>
      <c r="T6" s="73"/>
      <c r="U6" s="73"/>
      <c r="V6" s="73"/>
      <c r="W6" s="73" t="str">
        <f ca="1">IF(OR(TEXT(W7,"mmmm")=P6,TEXT(W7,"mmmm")=I6),"",TEXT(W7,"mmmm"))</f>
        <v/>
      </c>
      <c r="X6" s="73"/>
      <c r="Y6" s="73"/>
      <c r="Z6" s="73"/>
      <c r="AA6" s="73"/>
      <c r="AB6" s="73"/>
      <c r="AC6" s="73"/>
      <c r="AD6" s="73" t="str">
        <f ca="1">IF(OR(TEXT(AD7,"mmmm")=W6,TEXT(AD7,"mmmm")=P6,TEXT(AD7,"mmmm")=I6),"",TEXT(AD7,"mmmm"))</f>
        <v/>
      </c>
      <c r="AE6" s="73"/>
      <c r="AF6" s="73"/>
      <c r="AG6" s="73"/>
      <c r="AH6" s="73"/>
      <c r="AI6" s="73"/>
      <c r="AJ6" s="73"/>
      <c r="AK6" s="74" t="str">
        <f ca="1">IF(OR(TEXT(AK7,"mmmm")=AD6,TEXT(AK7,"mmmm")=W6,TEXT(AK7,"mmmm")=P6,TEXT(AK7,"mmmm")=I6),"",TEXT(AK7,"mmmm"))</f>
        <v>November</v>
      </c>
      <c r="AL6" s="74"/>
      <c r="AM6" s="74"/>
      <c r="AN6" s="74"/>
      <c r="AO6" s="74"/>
      <c r="AP6" s="73"/>
      <c r="AQ6" s="73"/>
      <c r="AR6" s="73" t="str">
        <f ca="1">IF(OR(TEXT(AR7,"mmmm")=AK6,TEXT(AR7,"mmmm")=AD6,TEXT(AR7,"mmmm")=W6,TEXT(AR7,"mmmm")=P6),"",TEXT(AR7,"mmmm"))</f>
        <v/>
      </c>
      <c r="AS6" s="73"/>
      <c r="AT6" s="73"/>
      <c r="AU6" s="73"/>
      <c r="AV6" s="73"/>
      <c r="AW6" s="73"/>
      <c r="AX6" s="73"/>
      <c r="AY6" s="73" t="str">
        <f ca="1">IF(OR(TEXT(AY7,"mmmm")=AR6,TEXT(AY7,"mmmm")=AK6,TEXT(AY7,"mmmm")=AD6,TEXT(AY7,"mmmm")=W6),"",TEXT(AY7,"mmmm"))</f>
        <v/>
      </c>
      <c r="AZ6" s="73"/>
      <c r="BA6" s="73"/>
      <c r="BB6" s="73"/>
      <c r="BC6" s="73"/>
      <c r="BD6" s="73"/>
      <c r="BE6" s="73"/>
      <c r="BF6" s="73" t="str">
        <f ca="1">IF(OR(TEXT(BF7,"mmmm")=AY6,TEXT(BF7,"mmmm")=AR6,TEXT(BF7,"mmmm")=AK6,TEXT(BF7,"mmmm")=AD6),"",TEXT(BF7,"mmmm"))</f>
        <v/>
      </c>
      <c r="BG6" s="73"/>
      <c r="BH6" s="73"/>
      <c r="BI6" s="73"/>
      <c r="BJ6" s="73"/>
      <c r="BK6" s="73"/>
      <c r="BL6" s="73"/>
    </row>
    <row r="7" spans="1:64" ht="18" customHeight="1" x14ac:dyDescent="0.2">
      <c r="A7" s="55"/>
      <c r="B7" s="75"/>
      <c r="I7" s="76">
        <f ca="1">IFERROR(Project_Start+Scrolling_Increment,TODAY())</f>
        <v>45574</v>
      </c>
      <c r="J7" s="77">
        <f ca="1">I7+1</f>
        <v>45575</v>
      </c>
      <c r="K7" s="77">
        <f t="shared" ref="K7:AX7" ca="1" si="0">J7+1</f>
        <v>45576</v>
      </c>
      <c r="L7" s="77">
        <f ca="1">K7+1</f>
        <v>45577</v>
      </c>
      <c r="M7" s="77">
        <f t="shared" ca="1" si="0"/>
        <v>45578</v>
      </c>
      <c r="N7" s="77">
        <f t="shared" ca="1" si="0"/>
        <v>45579</v>
      </c>
      <c r="O7" s="77">
        <f t="shared" ca="1" si="0"/>
        <v>45580</v>
      </c>
      <c r="P7" s="77">
        <f ca="1">O7+1</f>
        <v>45581</v>
      </c>
      <c r="Q7" s="77">
        <f ca="1">P7+1</f>
        <v>45582</v>
      </c>
      <c r="R7" s="77">
        <f t="shared" ca="1" si="0"/>
        <v>45583</v>
      </c>
      <c r="S7" s="77">
        <f t="shared" ca="1" si="0"/>
        <v>45584</v>
      </c>
      <c r="T7" s="77">
        <f t="shared" ca="1" si="0"/>
        <v>45585</v>
      </c>
      <c r="U7" s="77">
        <f t="shared" ca="1" si="0"/>
        <v>45586</v>
      </c>
      <c r="V7" s="77">
        <f t="shared" ca="1" si="0"/>
        <v>45587</v>
      </c>
      <c r="W7" s="77">
        <f ca="1">V7+1</f>
        <v>45588</v>
      </c>
      <c r="X7" s="77">
        <f ca="1">W7+1</f>
        <v>45589</v>
      </c>
      <c r="Y7" s="77">
        <f t="shared" ca="1" si="0"/>
        <v>45590</v>
      </c>
      <c r="Z7" s="77">
        <f t="shared" ca="1" si="0"/>
        <v>45591</v>
      </c>
      <c r="AA7" s="77">
        <f t="shared" ca="1" si="0"/>
        <v>45592</v>
      </c>
      <c r="AB7" s="77">
        <f t="shared" ca="1" si="0"/>
        <v>45593</v>
      </c>
      <c r="AC7" s="77">
        <f t="shared" ca="1" si="0"/>
        <v>45594</v>
      </c>
      <c r="AD7" s="77">
        <f ca="1">AC7+1</f>
        <v>45595</v>
      </c>
      <c r="AE7" s="77">
        <f ca="1">AD7+1</f>
        <v>45596</v>
      </c>
      <c r="AF7" s="77">
        <f t="shared" ca="1" si="0"/>
        <v>45597</v>
      </c>
      <c r="AG7" s="77">
        <f t="shared" ca="1" si="0"/>
        <v>45598</v>
      </c>
      <c r="AH7" s="77">
        <f t="shared" ca="1" si="0"/>
        <v>45599</v>
      </c>
      <c r="AI7" s="77">
        <f t="shared" ca="1" si="0"/>
        <v>45600</v>
      </c>
      <c r="AJ7" s="77">
        <f t="shared" ca="1" si="0"/>
        <v>45601</v>
      </c>
      <c r="AK7" s="77">
        <f ca="1">AJ7+1</f>
        <v>45602</v>
      </c>
      <c r="AL7" s="77">
        <f ca="1">AK7+1</f>
        <v>45603</v>
      </c>
      <c r="AM7" s="77">
        <f t="shared" ca="1" si="0"/>
        <v>45604</v>
      </c>
      <c r="AN7" s="77">
        <f t="shared" ca="1" si="0"/>
        <v>45605</v>
      </c>
      <c r="AO7" s="77">
        <f t="shared" ca="1" si="0"/>
        <v>45606</v>
      </c>
      <c r="AP7" s="77">
        <f t="shared" ca="1" si="0"/>
        <v>45607</v>
      </c>
      <c r="AQ7" s="77">
        <f t="shared" ca="1" si="0"/>
        <v>45608</v>
      </c>
      <c r="AR7" s="77">
        <f ca="1">AQ7+1</f>
        <v>45609</v>
      </c>
      <c r="AS7" s="77">
        <f ca="1">AR7+1</f>
        <v>45610</v>
      </c>
      <c r="AT7" s="77">
        <f t="shared" ca="1" si="0"/>
        <v>45611</v>
      </c>
      <c r="AU7" s="77">
        <f t="shared" ca="1" si="0"/>
        <v>45612</v>
      </c>
      <c r="AV7" s="77">
        <f t="shared" ca="1" si="0"/>
        <v>45613</v>
      </c>
      <c r="AW7" s="77">
        <f t="shared" ca="1" si="0"/>
        <v>45614</v>
      </c>
      <c r="AX7" s="77">
        <f t="shared" ca="1" si="0"/>
        <v>45615</v>
      </c>
      <c r="AY7" s="77">
        <f ca="1">AX7+1</f>
        <v>45616</v>
      </c>
      <c r="AZ7" s="77">
        <f ca="1">AY7+1</f>
        <v>45617</v>
      </c>
      <c r="BA7" s="77">
        <f t="shared" ref="BA7:BE7" ca="1" si="1">AZ7+1</f>
        <v>45618</v>
      </c>
      <c r="BB7" s="77">
        <f t="shared" ca="1" si="1"/>
        <v>45619</v>
      </c>
      <c r="BC7" s="77">
        <f t="shared" ca="1" si="1"/>
        <v>45620</v>
      </c>
      <c r="BD7" s="77">
        <f t="shared" ca="1" si="1"/>
        <v>45621</v>
      </c>
      <c r="BE7" s="77">
        <f t="shared" ca="1" si="1"/>
        <v>45622</v>
      </c>
      <c r="BF7" s="77">
        <f ca="1">BE7+1</f>
        <v>45623</v>
      </c>
      <c r="BG7" s="77">
        <f ca="1">BF7+1</f>
        <v>45624</v>
      </c>
      <c r="BH7" s="77">
        <f t="shared" ref="BH7:BL7" ca="1" si="2">BG7+1</f>
        <v>45625</v>
      </c>
      <c r="BI7" s="77">
        <f t="shared" ca="1" si="2"/>
        <v>45626</v>
      </c>
      <c r="BJ7" s="77">
        <f t="shared" ca="1" si="2"/>
        <v>45627</v>
      </c>
      <c r="BK7" s="77">
        <f t="shared" ca="1" si="2"/>
        <v>45628</v>
      </c>
      <c r="BL7" s="78">
        <f t="shared" ca="1" si="2"/>
        <v>45629</v>
      </c>
    </row>
    <row r="8" spans="1:64" ht="31" customHeight="1" x14ac:dyDescent="0.2">
      <c r="A8" s="55"/>
      <c r="B8" s="79" t="s">
        <v>94</v>
      </c>
      <c r="C8" s="80" t="s">
        <v>95</v>
      </c>
      <c r="D8" s="80" t="s">
        <v>96</v>
      </c>
      <c r="E8" s="80" t="s">
        <v>97</v>
      </c>
      <c r="F8" s="80" t="s">
        <v>98</v>
      </c>
      <c r="G8" s="80" t="s">
        <v>99</v>
      </c>
      <c r="H8" s="81"/>
      <c r="I8" s="82" t="str">
        <f ca="1">LEFT(TEXT(I7,"ddd"),1)</f>
        <v>W</v>
      </c>
      <c r="J8" s="83" t="str">
        <f ca="1">LEFT(TEXT(J7,"ddd"),1)</f>
        <v>T</v>
      </c>
      <c r="K8" s="83" t="str">
        <f ca="1">LEFT(TEXT(K7,"ddd"),1)</f>
        <v>F</v>
      </c>
      <c r="L8" s="83" t="str">
        <f t="shared" ref="L8:BL8" ca="1" si="3">LEFT(TEXT(L7,"ddd"),1)</f>
        <v>S</v>
      </c>
      <c r="M8" s="83" t="str">
        <f t="shared" ca="1" si="3"/>
        <v>S</v>
      </c>
      <c r="N8" s="83" t="str">
        <f t="shared" ca="1" si="3"/>
        <v>M</v>
      </c>
      <c r="O8" s="83" t="str">
        <f t="shared" ca="1" si="3"/>
        <v>T</v>
      </c>
      <c r="P8" s="83" t="str">
        <f t="shared" ca="1" si="3"/>
        <v>W</v>
      </c>
      <c r="Q8" s="83" t="str">
        <f t="shared" ca="1" si="3"/>
        <v>T</v>
      </c>
      <c r="R8" s="83" t="str">
        <f t="shared" ca="1" si="3"/>
        <v>F</v>
      </c>
      <c r="S8" s="83" t="str">
        <f t="shared" ca="1" si="3"/>
        <v>S</v>
      </c>
      <c r="T8" s="83" t="str">
        <f t="shared" ca="1" si="3"/>
        <v>S</v>
      </c>
      <c r="U8" s="83" t="str">
        <f t="shared" ca="1" si="3"/>
        <v>M</v>
      </c>
      <c r="V8" s="83" t="str">
        <f t="shared" ca="1" si="3"/>
        <v>T</v>
      </c>
      <c r="W8" s="83" t="str">
        <f t="shared" ca="1" si="3"/>
        <v>W</v>
      </c>
      <c r="X8" s="83" t="str">
        <f t="shared" ca="1" si="3"/>
        <v>T</v>
      </c>
      <c r="Y8" s="83" t="str">
        <f t="shared" ca="1" si="3"/>
        <v>F</v>
      </c>
      <c r="Z8" s="83" t="str">
        <f t="shared" ca="1" si="3"/>
        <v>S</v>
      </c>
      <c r="AA8" s="83" t="str">
        <f t="shared" ca="1" si="3"/>
        <v>S</v>
      </c>
      <c r="AB8" s="83" t="str">
        <f t="shared" ca="1" si="3"/>
        <v>M</v>
      </c>
      <c r="AC8" s="83" t="str">
        <f t="shared" ca="1" si="3"/>
        <v>T</v>
      </c>
      <c r="AD8" s="83" t="str">
        <f t="shared" ca="1" si="3"/>
        <v>W</v>
      </c>
      <c r="AE8" s="83" t="str">
        <f t="shared" ca="1" si="3"/>
        <v>T</v>
      </c>
      <c r="AF8" s="83" t="str">
        <f t="shared" ca="1" si="3"/>
        <v>F</v>
      </c>
      <c r="AG8" s="83" t="str">
        <f t="shared" ca="1" si="3"/>
        <v>S</v>
      </c>
      <c r="AH8" s="83" t="str">
        <f t="shared" ca="1" si="3"/>
        <v>S</v>
      </c>
      <c r="AI8" s="83" t="str">
        <f t="shared" ca="1" si="3"/>
        <v>M</v>
      </c>
      <c r="AJ8" s="83" t="str">
        <f t="shared" ca="1" si="3"/>
        <v>T</v>
      </c>
      <c r="AK8" s="83" t="str">
        <f t="shared" ca="1" si="3"/>
        <v>W</v>
      </c>
      <c r="AL8" s="83" t="str">
        <f t="shared" ca="1" si="3"/>
        <v>T</v>
      </c>
      <c r="AM8" s="83" t="str">
        <f t="shared" ca="1" si="3"/>
        <v>F</v>
      </c>
      <c r="AN8" s="83" t="str">
        <f t="shared" ca="1" si="3"/>
        <v>S</v>
      </c>
      <c r="AO8" s="83" t="str">
        <f t="shared" ca="1" si="3"/>
        <v>S</v>
      </c>
      <c r="AP8" s="83" t="str">
        <f t="shared" ca="1" si="3"/>
        <v>M</v>
      </c>
      <c r="AQ8" s="83" t="str">
        <f t="shared" ca="1" si="3"/>
        <v>T</v>
      </c>
      <c r="AR8" s="83" t="str">
        <f t="shared" ca="1" si="3"/>
        <v>W</v>
      </c>
      <c r="AS8" s="83" t="str">
        <f t="shared" ca="1" si="3"/>
        <v>T</v>
      </c>
      <c r="AT8" s="83" t="str">
        <f t="shared" ca="1" si="3"/>
        <v>F</v>
      </c>
      <c r="AU8" s="83" t="str">
        <f t="shared" ca="1" si="3"/>
        <v>S</v>
      </c>
      <c r="AV8" s="83" t="str">
        <f t="shared" ca="1" si="3"/>
        <v>S</v>
      </c>
      <c r="AW8" s="83" t="str">
        <f t="shared" ca="1" si="3"/>
        <v>M</v>
      </c>
      <c r="AX8" s="83" t="str">
        <f t="shared" ca="1" si="3"/>
        <v>T</v>
      </c>
      <c r="AY8" s="83" t="str">
        <f t="shared" ca="1" si="3"/>
        <v>W</v>
      </c>
      <c r="AZ8" s="83" t="str">
        <f t="shared" ca="1" si="3"/>
        <v>T</v>
      </c>
      <c r="BA8" s="83" t="str">
        <f t="shared" ca="1" si="3"/>
        <v>F</v>
      </c>
      <c r="BB8" s="83" t="str">
        <f t="shared" ca="1" si="3"/>
        <v>S</v>
      </c>
      <c r="BC8" s="83" t="str">
        <f t="shared" ca="1" si="3"/>
        <v>S</v>
      </c>
      <c r="BD8" s="83" t="str">
        <f t="shared" ca="1" si="3"/>
        <v>M</v>
      </c>
      <c r="BE8" s="83" t="str">
        <f t="shared" ca="1" si="3"/>
        <v>T</v>
      </c>
      <c r="BF8" s="83" t="str">
        <f t="shared" ca="1" si="3"/>
        <v>W</v>
      </c>
      <c r="BG8" s="83" t="str">
        <f t="shared" ca="1" si="3"/>
        <v>T</v>
      </c>
      <c r="BH8" s="83" t="str">
        <f t="shared" ca="1" si="3"/>
        <v>F</v>
      </c>
      <c r="BI8" s="83" t="str">
        <f t="shared" ca="1" si="3"/>
        <v>S</v>
      </c>
      <c r="BJ8" s="83" t="str">
        <f t="shared" ca="1" si="3"/>
        <v>S</v>
      </c>
      <c r="BK8" s="83" t="str">
        <f t="shared" ca="1" si="3"/>
        <v>M</v>
      </c>
      <c r="BL8" s="84" t="str">
        <f t="shared" ca="1" si="3"/>
        <v>T</v>
      </c>
    </row>
    <row r="9" spans="1:64" ht="30" hidden="1" customHeight="1" x14ac:dyDescent="0.2">
      <c r="B9" s="85"/>
      <c r="C9" s="86"/>
      <c r="D9" s="87"/>
      <c r="E9" s="88"/>
      <c r="F9" s="88"/>
      <c r="G9" s="89"/>
      <c r="I9" s="90"/>
      <c r="J9" s="90"/>
      <c r="K9" s="90"/>
      <c r="L9" s="90"/>
      <c r="M9" s="90"/>
      <c r="N9" s="90"/>
      <c r="O9" s="90"/>
      <c r="P9" s="90"/>
      <c r="Q9" s="90"/>
      <c r="R9" s="90"/>
      <c r="S9" s="90"/>
      <c r="T9" s="90"/>
      <c r="U9" s="90"/>
      <c r="V9" s="90"/>
      <c r="W9" s="90"/>
      <c r="X9" s="90"/>
      <c r="Y9" s="90"/>
      <c r="Z9" s="90"/>
      <c r="AA9" s="90"/>
      <c r="AB9" s="90"/>
      <c r="AC9" s="90"/>
      <c r="AD9" s="90"/>
      <c r="AE9" s="90"/>
      <c r="AF9" s="90"/>
      <c r="AG9" s="90"/>
      <c r="AH9" s="90"/>
      <c r="AI9" s="90"/>
      <c r="AJ9" s="90"/>
      <c r="AK9" s="90"/>
      <c r="AL9" s="90"/>
      <c r="AM9" s="90"/>
      <c r="AN9" s="90"/>
      <c r="AO9" s="90"/>
      <c r="AP9" s="90"/>
      <c r="AQ9" s="90"/>
      <c r="AR9" s="90"/>
      <c r="AS9" s="90"/>
      <c r="AT9" s="90"/>
      <c r="AU9" s="90"/>
      <c r="AV9" s="90"/>
      <c r="AW9" s="90"/>
      <c r="AX9" s="90"/>
      <c r="AY9" s="90"/>
      <c r="AZ9" s="90"/>
      <c r="BA9" s="90"/>
      <c r="BB9" s="90"/>
      <c r="BC9" s="90"/>
      <c r="BD9" s="90"/>
      <c r="BE9" s="90"/>
      <c r="BF9" s="90"/>
      <c r="BG9" s="90"/>
      <c r="BH9" s="90"/>
      <c r="BI9" s="90"/>
      <c r="BJ9" s="90"/>
      <c r="BK9" s="90"/>
      <c r="BL9" s="90"/>
    </row>
    <row r="10" spans="1:64" s="60" customFormat="1" ht="30" customHeight="1" x14ac:dyDescent="0.2">
      <c r="A10" s="55"/>
      <c r="B10" s="91" t="s">
        <v>9</v>
      </c>
      <c r="C10" s="92" t="s">
        <v>10</v>
      </c>
      <c r="D10" s="93">
        <v>1</v>
      </c>
      <c r="E10" s="94">
        <v>45560</v>
      </c>
      <c r="F10" s="94">
        <f ca="1">TODAY()</f>
        <v>45637</v>
      </c>
      <c r="G10" s="89">
        <f ca="1">Milestones34[[#This Row],[End]]-Milestones34[[#This Row],[Start]]</f>
        <v>77</v>
      </c>
      <c r="H10" s="95"/>
      <c r="I10" s="96" t="str">
        <f ca="1">IFERROR(IF(LEN(Milestones34[[#This Row],[Days]])=0,"",IF(AND(I$7=$E10,$G10=1),Milestone_Marker,"")),"")</f>
        <v/>
      </c>
      <c r="J10" s="96" t="str">
        <f ca="1">IFERROR(IF(LEN(Milestones34[[#This Row],[Days]])=0,"",IF(AND(J$7=$E10,$G10=1),Milestone_Marker,"")),"")</f>
        <v/>
      </c>
      <c r="K10" s="96" t="str">
        <f ca="1">IFERROR(IF(LEN(Milestones34[[#This Row],[Days]])=0,"",IF(AND(K$7=$E10,$G10=1),Milestone_Marker,"")),"")</f>
        <v/>
      </c>
      <c r="L10" s="96" t="str">
        <f ca="1">IFERROR(IF(LEN(Milestones34[[#This Row],[Days]])=0,"",IF(AND(L$7=$E10,$G10=1),Milestone_Marker,"")),"")</f>
        <v/>
      </c>
      <c r="M10" s="96" t="str">
        <f ca="1">IFERROR(IF(LEN(Milestones34[[#This Row],[Days]])=0,"",IF(AND(M$7=$E10,$G10=1),Milestone_Marker,"")),"")</f>
        <v/>
      </c>
      <c r="N10" s="96" t="str">
        <f ca="1">IFERROR(IF(LEN(Milestones34[[#This Row],[Days]])=0,"",IF(AND(N$7=$E10,$G10=1),Milestone_Marker,"")),"")</f>
        <v/>
      </c>
      <c r="O10" s="96" t="str">
        <f ca="1">IFERROR(IF(LEN(Milestones34[[#This Row],[Days]])=0,"",IF(AND(O$7=$E10,$G10=1),Milestone_Marker,"")),"")</f>
        <v/>
      </c>
      <c r="P10" s="96" t="str">
        <f ca="1">IFERROR(IF(LEN(Milestones34[[#This Row],[Days]])=0,"",IF(AND(P$7=$E10,$G10=1),Milestone_Marker,"")),"")</f>
        <v/>
      </c>
      <c r="Q10" s="96" t="str">
        <f ca="1">IFERROR(IF(LEN(Milestones34[[#This Row],[Days]])=0,"",IF(AND(Q$7=$E10,$G10=1),Milestone_Marker,"")),"")</f>
        <v/>
      </c>
      <c r="R10" s="96" t="str">
        <f ca="1">IFERROR(IF(LEN(Milestones34[[#This Row],[Days]])=0,"",IF(AND(R$7=$E10,$G10=1),Milestone_Marker,"")),"")</f>
        <v/>
      </c>
      <c r="S10" s="96" t="str">
        <f ca="1">IFERROR(IF(LEN(Milestones34[[#This Row],[Days]])=0,"",IF(AND(S$7=$E10,$G10=1),Milestone_Marker,"")),"")</f>
        <v/>
      </c>
      <c r="T10" s="96" t="str">
        <f ca="1">IFERROR(IF(LEN(Milestones34[[#This Row],[Days]])=0,"",IF(AND(T$7=$E10,$G10=1),Milestone_Marker,"")),"")</f>
        <v/>
      </c>
      <c r="U10" s="96" t="str">
        <f ca="1">IFERROR(IF(LEN(Milestones34[[#This Row],[Days]])=0,"",IF(AND(U$7=$E10,$G10=1),Milestone_Marker,"")),"")</f>
        <v/>
      </c>
      <c r="V10" s="96" t="str">
        <f ca="1">IFERROR(IF(LEN(Milestones34[[#This Row],[Days]])=0,"",IF(AND(V$7=$E10,$G10=1),Milestone_Marker,"")),"")</f>
        <v/>
      </c>
      <c r="W10" s="96" t="str">
        <f ca="1">IFERROR(IF(LEN(Milestones34[[#This Row],[Days]])=0,"",IF(AND(W$7=$E10,$G10=1),Milestone_Marker,"")),"")</f>
        <v/>
      </c>
      <c r="X10" s="96" t="str">
        <f ca="1">IFERROR(IF(LEN(Milestones34[[#This Row],[Days]])=0,"",IF(AND(X$7=$E10,$G10=1),Milestone_Marker,"")),"")</f>
        <v/>
      </c>
      <c r="Y10" s="96" t="str">
        <f ca="1">IFERROR(IF(LEN(Milestones34[[#This Row],[Days]])=0,"",IF(AND(Y$7=$E10,$G10=1),Milestone_Marker,"")),"")</f>
        <v/>
      </c>
      <c r="Z10" s="96" t="str">
        <f ca="1">IFERROR(IF(LEN(Milestones34[[#This Row],[Days]])=0,"",IF(AND(Z$7=$E10,$G10=1),Milestone_Marker,"")),"")</f>
        <v/>
      </c>
      <c r="AA10" s="96" t="str">
        <f ca="1">IFERROR(IF(LEN(Milestones34[[#This Row],[Days]])=0,"",IF(AND(AA$7=$E10,$G10=1),Milestone_Marker,"")),"")</f>
        <v/>
      </c>
      <c r="AB10" s="96" t="str">
        <f ca="1">IFERROR(IF(LEN(Milestones34[[#This Row],[Days]])=0,"",IF(AND(AB$7=$E10,$G10=1),Milestone_Marker,"")),"")</f>
        <v/>
      </c>
      <c r="AC10" s="96" t="str">
        <f ca="1">IFERROR(IF(LEN(Milestones34[[#This Row],[Days]])=0,"",IF(AND(AC$7=$E10,$G10=1),Milestone_Marker,"")),"")</f>
        <v/>
      </c>
      <c r="AD10" s="96" t="str">
        <f ca="1">IFERROR(IF(LEN(Milestones34[[#This Row],[Days]])=0,"",IF(AND(AD$7=$E10,$G10=1),Milestone_Marker,"")),"")</f>
        <v/>
      </c>
      <c r="AE10" s="96" t="str">
        <f ca="1">IFERROR(IF(LEN(Milestones34[[#This Row],[Days]])=0,"",IF(AND(AE$7=$E10,$G10=1),Milestone_Marker,"")),"")</f>
        <v/>
      </c>
      <c r="AF10" s="96" t="str">
        <f ca="1">IFERROR(IF(LEN(Milestones34[[#This Row],[Days]])=0,"",IF(AND(AF$7=$E10,$G10=1),Milestone_Marker,"")),"")</f>
        <v/>
      </c>
      <c r="AG10" s="96" t="str">
        <f ca="1">IFERROR(IF(LEN(Milestones34[[#This Row],[Days]])=0,"",IF(AND(AG$7=$E10,$G10=1),Milestone_Marker,"")),"")</f>
        <v/>
      </c>
      <c r="AH10" s="96" t="str">
        <f ca="1">IFERROR(IF(LEN(Milestones34[[#This Row],[Days]])=0,"",IF(AND(AH$7=$E10,$G10=1),Milestone_Marker,"")),"")</f>
        <v/>
      </c>
      <c r="AI10" s="96" t="str">
        <f ca="1">IFERROR(IF(LEN(Milestones34[[#This Row],[Days]])=0,"",IF(AND(AI$7=$E10,$G10=1),Milestone_Marker,"")),"")</f>
        <v/>
      </c>
      <c r="AJ10" s="96" t="str">
        <f ca="1">IFERROR(IF(LEN(Milestones34[[#This Row],[Days]])=0,"",IF(AND(AJ$7=$E10,$G10=1),Milestone_Marker,"")),"")</f>
        <v/>
      </c>
      <c r="AK10" s="96" t="str">
        <f ca="1">IFERROR(IF(LEN(Milestones34[[#This Row],[Days]])=0,"",IF(AND(AK$7=$E10,$G10=1),Milestone_Marker,"")),"")</f>
        <v/>
      </c>
      <c r="AL10" s="96" t="str">
        <f ca="1">IFERROR(IF(LEN(Milestones34[[#This Row],[Days]])=0,"",IF(AND(AL$7=$E10,$G10=1),Milestone_Marker,"")),"")</f>
        <v/>
      </c>
      <c r="AM10" s="96" t="str">
        <f ca="1">IFERROR(IF(LEN(Milestones34[[#This Row],[Days]])=0,"",IF(AND(AM$7=$E10,$G10=1),Milestone_Marker,"")),"")</f>
        <v/>
      </c>
      <c r="AN10" s="96" t="str">
        <f ca="1">IFERROR(IF(LEN(Milestones34[[#This Row],[Days]])=0,"",IF(AND(AN$7=$E10,$G10=1),Milestone_Marker,"")),"")</f>
        <v/>
      </c>
      <c r="AO10" s="96" t="str">
        <f ca="1">IFERROR(IF(LEN(Milestones34[[#This Row],[Days]])=0,"",IF(AND(AO$7=$E10,$G10=1),Milestone_Marker,"")),"")</f>
        <v/>
      </c>
      <c r="AP10" s="96" t="str">
        <f ca="1">IFERROR(IF(LEN(Milestones34[[#This Row],[Days]])=0,"",IF(AND(AP$7=$E10,$G10=1),Milestone_Marker,"")),"")</f>
        <v/>
      </c>
      <c r="AQ10" s="96" t="str">
        <f ca="1">IFERROR(IF(LEN(Milestones34[[#This Row],[Days]])=0,"",IF(AND(AQ$7=$E10,$G10=1),Milestone_Marker,"")),"")</f>
        <v/>
      </c>
      <c r="AR10" s="96" t="str">
        <f ca="1">IFERROR(IF(LEN(Milestones34[[#This Row],[Days]])=0,"",IF(AND(AR$7=$E10,$G10=1),Milestone_Marker,"")),"")</f>
        <v/>
      </c>
      <c r="AS10" s="96" t="str">
        <f ca="1">IFERROR(IF(LEN(Milestones34[[#This Row],[Days]])=0,"",IF(AND(AS$7=$E10,$G10=1),Milestone_Marker,"")),"")</f>
        <v/>
      </c>
      <c r="AT10" s="96" t="str">
        <f ca="1">IFERROR(IF(LEN(Milestones34[[#This Row],[Days]])=0,"",IF(AND(AT$7=$E10,$G10=1),Milestone_Marker,"")),"")</f>
        <v/>
      </c>
      <c r="AU10" s="96" t="str">
        <f ca="1">IFERROR(IF(LEN(Milestones34[[#This Row],[Days]])=0,"",IF(AND(AU$7=$E10,$G10=1),Milestone_Marker,"")),"")</f>
        <v/>
      </c>
      <c r="AV10" s="96" t="str">
        <f ca="1">IFERROR(IF(LEN(Milestones34[[#This Row],[Days]])=0,"",IF(AND(AV$7=$E10,$G10=1),Milestone_Marker,"")),"")</f>
        <v/>
      </c>
      <c r="AW10" s="96" t="str">
        <f ca="1">IFERROR(IF(LEN(Milestones34[[#This Row],[Days]])=0,"",IF(AND(AW$7=$E10,$G10=1),Milestone_Marker,"")),"")</f>
        <v/>
      </c>
      <c r="AX10" s="96" t="str">
        <f ca="1">IFERROR(IF(LEN(Milestones34[[#This Row],[Days]])=0,"",IF(AND(AX$7=$E10,$G10=1),Milestone_Marker,"")),"")</f>
        <v/>
      </c>
      <c r="AY10" s="96" t="str">
        <f ca="1">IFERROR(IF(LEN(Milestones34[[#This Row],[Days]])=0,"",IF(AND(AY$7=$E10,$G10=1),Milestone_Marker,"")),"")</f>
        <v/>
      </c>
      <c r="AZ10" s="96" t="str">
        <f ca="1">IFERROR(IF(LEN(Milestones34[[#This Row],[Days]])=0,"",IF(AND(AZ$7=$E10,$G10=1),Milestone_Marker,"")),"")</f>
        <v/>
      </c>
      <c r="BA10" s="96" t="str">
        <f ca="1">IFERROR(IF(LEN(Milestones34[[#This Row],[Days]])=0,"",IF(AND(BA$7=$E10,$G10=1),Milestone_Marker,"")),"")</f>
        <v/>
      </c>
      <c r="BB10" s="96" t="str">
        <f ca="1">IFERROR(IF(LEN(Milestones34[[#This Row],[Days]])=0,"",IF(AND(BB$7=$E10,$G10=1),Milestone_Marker,"")),"")</f>
        <v/>
      </c>
      <c r="BC10" s="96" t="str">
        <f ca="1">IFERROR(IF(LEN(Milestones34[[#This Row],[Days]])=0,"",IF(AND(BC$7=$E10,$G10=1),Milestone_Marker,"")),"")</f>
        <v/>
      </c>
      <c r="BD10" s="96" t="str">
        <f ca="1">IFERROR(IF(LEN(Milestones34[[#This Row],[Days]])=0,"",IF(AND(BD$7=$E10,$G10=1),Milestone_Marker,"")),"")</f>
        <v/>
      </c>
      <c r="BE10" s="96" t="str">
        <f ca="1">IFERROR(IF(LEN(Milestones34[[#This Row],[Days]])=0,"",IF(AND(BE$7=$E10,$G10=1),Milestone_Marker,"")),"")</f>
        <v/>
      </c>
      <c r="BF10" s="96" t="str">
        <f ca="1">IFERROR(IF(LEN(Milestones34[[#This Row],[Days]])=0,"",IF(AND(BF$7=$E10,$G10=1),Milestone_Marker,"")),"")</f>
        <v/>
      </c>
      <c r="BG10" s="96" t="str">
        <f ca="1">IFERROR(IF(LEN(Milestones34[[#This Row],[Days]])=0,"",IF(AND(BG$7=$E10,$G10=1),Milestone_Marker,"")),"")</f>
        <v/>
      </c>
      <c r="BH10" s="96" t="str">
        <f ca="1">IFERROR(IF(LEN(Milestones34[[#This Row],[Days]])=0,"",IF(AND(BH$7=$E10,$G10=1),Milestone_Marker,"")),"")</f>
        <v/>
      </c>
      <c r="BI10" s="96" t="str">
        <f ca="1">IFERROR(IF(LEN(Milestones34[[#This Row],[Days]])=0,"",IF(AND(BI$7=$E10,$G10=1),Milestone_Marker,"")),"")</f>
        <v/>
      </c>
      <c r="BJ10" s="96" t="str">
        <f ca="1">IFERROR(IF(LEN(Milestones34[[#This Row],[Days]])=0,"",IF(AND(BJ$7=$E10,$G10=1),Milestone_Marker,"")),"")</f>
        <v/>
      </c>
      <c r="BK10" s="96" t="str">
        <f ca="1">IFERROR(IF(LEN(Milestones34[[#This Row],[Days]])=0,"",IF(AND(BK$7=$E10,$G10=1),Milestone_Marker,"")),"")</f>
        <v/>
      </c>
      <c r="BL10" s="96" t="str">
        <f ca="1">IFERROR(IF(LEN(Milestones34[[#This Row],[Days]])=0,"",IF(AND(BL$7=$E10,$G10=1),Milestone_Marker,"")),"")</f>
        <v/>
      </c>
    </row>
    <row r="11" spans="1:64" s="60" customFormat="1" ht="30" customHeight="1" x14ac:dyDescent="0.2">
      <c r="A11" s="55"/>
      <c r="B11" s="91" t="s">
        <v>12</v>
      </c>
      <c r="C11" s="92" t="s">
        <v>13</v>
      </c>
      <c r="D11" s="93">
        <v>1</v>
      </c>
      <c r="E11" s="94">
        <v>45574</v>
      </c>
      <c r="F11" s="94">
        <v>45578</v>
      </c>
      <c r="G11" s="89">
        <f>Milestones34[[#This Row],[End]]-Milestones34[[#This Row],[Start]]</f>
        <v>4</v>
      </c>
      <c r="H11" s="95"/>
      <c r="I11" s="96"/>
      <c r="J11" s="96"/>
      <c r="K11" s="96"/>
      <c r="L11" s="96"/>
      <c r="M11" s="96"/>
      <c r="N11" s="96"/>
      <c r="O11" s="96"/>
      <c r="P11" s="96"/>
      <c r="Q11" s="96"/>
      <c r="R11" s="96"/>
      <c r="S11" s="96"/>
      <c r="T11" s="96"/>
      <c r="U11" s="96"/>
      <c r="V11" s="96"/>
      <c r="W11" s="96"/>
      <c r="X11" s="96"/>
      <c r="Y11" s="96"/>
      <c r="Z11" s="96"/>
      <c r="AA11" s="96"/>
      <c r="AB11" s="96"/>
      <c r="AC11" s="96"/>
      <c r="AD11" s="96"/>
      <c r="AE11" s="96"/>
      <c r="AF11" s="96"/>
      <c r="AG11" s="96"/>
      <c r="AH11" s="96"/>
      <c r="AI11" s="96"/>
      <c r="AJ11" s="96"/>
      <c r="AK11" s="96"/>
      <c r="AL11" s="96"/>
      <c r="AM11" s="96"/>
      <c r="AN11" s="96"/>
      <c r="AO11" s="96"/>
      <c r="AP11" s="96"/>
      <c r="AQ11" s="96"/>
      <c r="AR11" s="96"/>
      <c r="AS11" s="96"/>
      <c r="AT11" s="96"/>
      <c r="AU11" s="96"/>
      <c r="AV11" s="96"/>
      <c r="AW11" s="96"/>
      <c r="AX11" s="96"/>
      <c r="AY11" s="96"/>
      <c r="AZ11" s="96"/>
      <c r="BA11" s="96"/>
      <c r="BB11" s="96"/>
      <c r="BC11" s="96"/>
      <c r="BD11" s="96"/>
      <c r="BE11" s="96"/>
      <c r="BF11" s="96"/>
      <c r="BG11" s="96"/>
      <c r="BH11" s="96"/>
      <c r="BI11" s="96"/>
      <c r="BJ11" s="96"/>
      <c r="BK11" s="96"/>
      <c r="BL11" s="96"/>
    </row>
    <row r="12" spans="1:64" s="60" customFormat="1" ht="30" customHeight="1" outlineLevel="1" x14ac:dyDescent="0.2">
      <c r="A12" s="55"/>
      <c r="B12" s="97" t="s">
        <v>15</v>
      </c>
      <c r="C12" s="92" t="s">
        <v>13</v>
      </c>
      <c r="D12" s="93">
        <v>1</v>
      </c>
      <c r="E12" s="94">
        <v>45574</v>
      </c>
      <c r="F12" s="94">
        <v>45578</v>
      </c>
      <c r="G12" s="89">
        <f>Milestones34[[#This Row],[End]]-Milestones34[[#This Row],[Start]]</f>
        <v>4</v>
      </c>
      <c r="H12" s="95"/>
      <c r="I12" s="96" t="str">
        <f ca="1">IFERROR(IF(LEN(Milestones34[[#This Row],[Days]])=0,"",IF(AND(I$7=$E12,$G12=1),Milestone_Marker,"")),"")</f>
        <v/>
      </c>
      <c r="J12" s="96" t="str">
        <f ca="1">IFERROR(IF(LEN(Milestones34[[#This Row],[Days]])=0,"",IF(AND(J$7=$E12,$G12=1),Milestone_Marker,"")),"")</f>
        <v/>
      </c>
      <c r="K12" s="96" t="str">
        <f ca="1">IFERROR(IF(LEN(Milestones34[[#This Row],[Days]])=0,"",IF(AND(K$7=$E12,$G12=1),Milestone_Marker,"")),"")</f>
        <v/>
      </c>
      <c r="L12" s="96" t="str">
        <f ca="1">IFERROR(IF(LEN(Milestones34[[#This Row],[Days]])=0,"",IF(AND(L$7=$E12,$G12=1),Milestone_Marker,"")),"")</f>
        <v/>
      </c>
      <c r="M12" s="96" t="str">
        <f ca="1">IFERROR(IF(LEN(Milestones34[[#This Row],[Days]])=0,"",IF(AND(M$7=$E12,$G12=1),Milestone_Marker,"")),"")</f>
        <v/>
      </c>
      <c r="N12" s="96" t="str">
        <f ca="1">IFERROR(IF(LEN(Milestones34[[#This Row],[Days]])=0,"",IF(AND(N$7=$E12,$G12=1),Milestone_Marker,"")),"")</f>
        <v/>
      </c>
      <c r="O12" s="96" t="str">
        <f ca="1">IFERROR(IF(LEN(Milestones34[[#This Row],[Days]])=0,"",IF(AND(O$7=$E12,$G12=1),Milestone_Marker,"")),"")</f>
        <v/>
      </c>
      <c r="P12" s="96" t="str">
        <f ca="1">IFERROR(IF(LEN(Milestones34[[#This Row],[Days]])=0,"",IF(AND(P$7=$E12,$G12=1),Milestone_Marker,"")),"")</f>
        <v/>
      </c>
      <c r="Q12" s="96" t="str">
        <f ca="1">IFERROR(IF(LEN(Milestones34[[#This Row],[Days]])=0,"",IF(AND(Q$7=$E12,$G12=1),Milestone_Marker,"")),"")</f>
        <v/>
      </c>
      <c r="R12" s="96" t="str">
        <f ca="1">IFERROR(IF(LEN(Milestones34[[#This Row],[Days]])=0,"",IF(AND(R$7=$E12,$G12=1),Milestone_Marker,"")),"")</f>
        <v/>
      </c>
      <c r="S12" s="96" t="str">
        <f ca="1">IFERROR(IF(LEN(Milestones34[[#This Row],[Days]])=0,"",IF(AND(S$7=$E12,$G12=1),Milestone_Marker,"")),"")</f>
        <v/>
      </c>
      <c r="T12" s="96" t="str">
        <f ca="1">IFERROR(IF(LEN(Milestones34[[#This Row],[Days]])=0,"",IF(AND(T$7=$E12,$G12=1),Milestone_Marker,"")),"")</f>
        <v/>
      </c>
      <c r="U12" s="96" t="str">
        <f ca="1">IFERROR(IF(LEN(Milestones34[[#This Row],[Days]])=0,"",IF(AND(U$7=$E12,$G12=1),Milestone_Marker,"")),"")</f>
        <v/>
      </c>
      <c r="V12" s="96" t="str">
        <f ca="1">IFERROR(IF(LEN(Milestones34[[#This Row],[Days]])=0,"",IF(AND(V$7=$E12,$G12=1),Milestone_Marker,"")),"")</f>
        <v/>
      </c>
      <c r="W12" s="96" t="str">
        <f ca="1">IFERROR(IF(LEN(Milestones34[[#This Row],[Days]])=0,"",IF(AND(W$7=$E12,$G12=1),Milestone_Marker,"")),"")</f>
        <v/>
      </c>
      <c r="X12" s="96" t="str">
        <f ca="1">IFERROR(IF(LEN(Milestones34[[#This Row],[Days]])=0,"",IF(AND(X$7=$E12,$G12=1),Milestone_Marker,"")),"")</f>
        <v/>
      </c>
      <c r="Y12" s="96" t="str">
        <f ca="1">IFERROR(IF(LEN(Milestones34[[#This Row],[Days]])=0,"",IF(AND(Y$7=$E12,$G12=1),Milestone_Marker,"")),"")</f>
        <v/>
      </c>
      <c r="Z12" s="96" t="str">
        <f ca="1">IFERROR(IF(LEN(Milestones34[[#This Row],[Days]])=0,"",IF(AND(Z$7=$E12,$G12=1),Milestone_Marker,"")),"")</f>
        <v/>
      </c>
      <c r="AA12" s="96" t="str">
        <f ca="1">IFERROR(IF(LEN(Milestones34[[#This Row],[Days]])=0,"",IF(AND(AA$7=$E12,$G12=1),Milestone_Marker,"")),"")</f>
        <v/>
      </c>
      <c r="AB12" s="96" t="str">
        <f ca="1">IFERROR(IF(LEN(Milestones34[[#This Row],[Days]])=0,"",IF(AND(AB$7=$E12,$G12=1),Milestone_Marker,"")),"")</f>
        <v/>
      </c>
      <c r="AC12" s="96" t="str">
        <f ca="1">IFERROR(IF(LEN(Milestones34[[#This Row],[Days]])=0,"",IF(AND(AC$7=$E12,$G12=1),Milestone_Marker,"")),"")</f>
        <v/>
      </c>
      <c r="AD12" s="96" t="str">
        <f ca="1">IFERROR(IF(LEN(Milestones34[[#This Row],[Days]])=0,"",IF(AND(AD$7=$E12,$G12=1),Milestone_Marker,"")),"")</f>
        <v/>
      </c>
      <c r="AE12" s="96" t="str">
        <f ca="1">IFERROR(IF(LEN(Milestones34[[#This Row],[Days]])=0,"",IF(AND(AE$7=$E12,$G12=1),Milestone_Marker,"")),"")</f>
        <v/>
      </c>
      <c r="AF12" s="96" t="str">
        <f ca="1">IFERROR(IF(LEN(Milestones34[[#This Row],[Days]])=0,"",IF(AND(AF$7=$E12,$G12=1),Milestone_Marker,"")),"")</f>
        <v/>
      </c>
      <c r="AG12" s="96" t="str">
        <f ca="1">IFERROR(IF(LEN(Milestones34[[#This Row],[Days]])=0,"",IF(AND(AG$7=$E12,$G12=1),Milestone_Marker,"")),"")</f>
        <v/>
      </c>
      <c r="AH12" s="96" t="str">
        <f ca="1">IFERROR(IF(LEN(Milestones34[[#This Row],[Days]])=0,"",IF(AND(AH$7=$E12,$G12=1),Milestone_Marker,"")),"")</f>
        <v/>
      </c>
      <c r="AI12" s="96" t="str">
        <f ca="1">IFERROR(IF(LEN(Milestones34[[#This Row],[Days]])=0,"",IF(AND(AI$7=$E12,$G12=1),Milestone_Marker,"")),"")</f>
        <v/>
      </c>
      <c r="AJ12" s="96" t="str">
        <f ca="1">IFERROR(IF(LEN(Milestones34[[#This Row],[Days]])=0,"",IF(AND(AJ$7=$E12,$G12=1),Milestone_Marker,"")),"")</f>
        <v/>
      </c>
      <c r="AK12" s="96" t="str">
        <f ca="1">IFERROR(IF(LEN(Milestones34[[#This Row],[Days]])=0,"",IF(AND(AK$7=$E12,$G12=1),Milestone_Marker,"")),"")</f>
        <v/>
      </c>
      <c r="AL12" s="96" t="str">
        <f ca="1">IFERROR(IF(LEN(Milestones34[[#This Row],[Days]])=0,"",IF(AND(AL$7=$E12,$G12=1),Milestone_Marker,"")),"")</f>
        <v/>
      </c>
      <c r="AM12" s="96" t="str">
        <f ca="1">IFERROR(IF(LEN(Milestones34[[#This Row],[Days]])=0,"",IF(AND(AM$7=$E12,$G12=1),Milestone_Marker,"")),"")</f>
        <v/>
      </c>
      <c r="AN12" s="96" t="str">
        <f ca="1">IFERROR(IF(LEN(Milestones34[[#This Row],[Days]])=0,"",IF(AND(AN$7=$E12,$G12=1),Milestone_Marker,"")),"")</f>
        <v/>
      </c>
      <c r="AO12" s="96" t="str">
        <f ca="1">IFERROR(IF(LEN(Milestones34[[#This Row],[Days]])=0,"",IF(AND(AO$7=$E12,$G12=1),Milestone_Marker,"")),"")</f>
        <v/>
      </c>
      <c r="AP12" s="96" t="str">
        <f ca="1">IFERROR(IF(LEN(Milestones34[[#This Row],[Days]])=0,"",IF(AND(AP$7=$E12,$G12=1),Milestone_Marker,"")),"")</f>
        <v/>
      </c>
      <c r="AQ12" s="96" t="str">
        <f ca="1">IFERROR(IF(LEN(Milestones34[[#This Row],[Days]])=0,"",IF(AND(AQ$7=$E12,$G12=1),Milestone_Marker,"")),"")</f>
        <v/>
      </c>
      <c r="AR12" s="96" t="str">
        <f ca="1">IFERROR(IF(LEN(Milestones34[[#This Row],[Days]])=0,"",IF(AND(AR$7=$E12,$G12=1),Milestone_Marker,"")),"")</f>
        <v/>
      </c>
      <c r="AS12" s="96" t="str">
        <f ca="1">IFERROR(IF(LEN(Milestones34[[#This Row],[Days]])=0,"",IF(AND(AS$7=$E12,$G12=1),Milestone_Marker,"")),"")</f>
        <v/>
      </c>
      <c r="AT12" s="96" t="str">
        <f ca="1">IFERROR(IF(LEN(Milestones34[[#This Row],[Days]])=0,"",IF(AND(AT$7=$E12,$G12=1),Milestone_Marker,"")),"")</f>
        <v/>
      </c>
      <c r="AU12" s="96" t="str">
        <f ca="1">IFERROR(IF(LEN(Milestones34[[#This Row],[Days]])=0,"",IF(AND(AU$7=$E12,$G12=1),Milestone_Marker,"")),"")</f>
        <v/>
      </c>
      <c r="AV12" s="96" t="str">
        <f ca="1">IFERROR(IF(LEN(Milestones34[[#This Row],[Days]])=0,"",IF(AND(AV$7=$E12,$G12=1),Milestone_Marker,"")),"")</f>
        <v/>
      </c>
      <c r="AW12" s="96" t="str">
        <f ca="1">IFERROR(IF(LEN(Milestones34[[#This Row],[Days]])=0,"",IF(AND(AW$7=$E12,$G12=1),Milestone_Marker,"")),"")</f>
        <v/>
      </c>
      <c r="AX12" s="96" t="str">
        <f ca="1">IFERROR(IF(LEN(Milestones34[[#This Row],[Days]])=0,"",IF(AND(AX$7=$E12,$G12=1),Milestone_Marker,"")),"")</f>
        <v/>
      </c>
      <c r="AY12" s="96" t="str">
        <f ca="1">IFERROR(IF(LEN(Milestones34[[#This Row],[Days]])=0,"",IF(AND(AY$7=$E12,$G12=1),Milestone_Marker,"")),"")</f>
        <v/>
      </c>
      <c r="AZ12" s="96" t="str">
        <f ca="1">IFERROR(IF(LEN(Milestones34[[#This Row],[Days]])=0,"",IF(AND(AZ$7=$E12,$G12=1),Milestone_Marker,"")),"")</f>
        <v/>
      </c>
      <c r="BA12" s="96" t="str">
        <f ca="1">IFERROR(IF(LEN(Milestones34[[#This Row],[Days]])=0,"",IF(AND(BA$7=$E12,$G12=1),Milestone_Marker,"")),"")</f>
        <v/>
      </c>
      <c r="BB12" s="96" t="str">
        <f ca="1">IFERROR(IF(LEN(Milestones34[[#This Row],[Days]])=0,"",IF(AND(BB$7=$E12,$G12=1),Milestone_Marker,"")),"")</f>
        <v/>
      </c>
      <c r="BC12" s="96" t="str">
        <f ca="1">IFERROR(IF(LEN(Milestones34[[#This Row],[Days]])=0,"",IF(AND(BC$7=$E12,$G12=1),Milestone_Marker,"")),"")</f>
        <v/>
      </c>
      <c r="BD12" s="96" t="str">
        <f ca="1">IFERROR(IF(LEN(Milestones34[[#This Row],[Days]])=0,"",IF(AND(BD$7=$E12,$G12=1),Milestone_Marker,"")),"")</f>
        <v/>
      </c>
      <c r="BE12" s="96" t="str">
        <f ca="1">IFERROR(IF(LEN(Milestones34[[#This Row],[Days]])=0,"",IF(AND(BE$7=$E12,$G12=1),Milestone_Marker,"")),"")</f>
        <v/>
      </c>
      <c r="BF12" s="96" t="str">
        <f ca="1">IFERROR(IF(LEN(Milestones34[[#This Row],[Days]])=0,"",IF(AND(BF$7=$E12,$G12=1),Milestone_Marker,"")),"")</f>
        <v/>
      </c>
      <c r="BG12" s="96" t="str">
        <f ca="1">IFERROR(IF(LEN(Milestones34[[#This Row],[Days]])=0,"",IF(AND(BG$7=$E12,$G12=1),Milestone_Marker,"")),"")</f>
        <v/>
      </c>
      <c r="BH12" s="96" t="str">
        <f ca="1">IFERROR(IF(LEN(Milestones34[[#This Row],[Days]])=0,"",IF(AND(BH$7=$E12,$G12=1),Milestone_Marker,"")),"")</f>
        <v/>
      </c>
      <c r="BI12" s="96" t="str">
        <f ca="1">IFERROR(IF(LEN(Milestones34[[#This Row],[Days]])=0,"",IF(AND(BI$7=$E12,$G12=1),Milestone_Marker,"")),"")</f>
        <v/>
      </c>
      <c r="BJ12" s="96" t="str">
        <f ca="1">IFERROR(IF(LEN(Milestones34[[#This Row],[Days]])=0,"",IF(AND(BJ$7=$E12,$G12=1),Milestone_Marker,"")),"")</f>
        <v/>
      </c>
      <c r="BK12" s="96" t="str">
        <f ca="1">IFERROR(IF(LEN(Milestones34[[#This Row],[Days]])=0,"",IF(AND(BK$7=$E12,$G12=1),Milestone_Marker,"")),"")</f>
        <v/>
      </c>
      <c r="BL12" s="96" t="str">
        <f ca="1">IFERROR(IF(LEN(Milestones34[[#This Row],[Days]])=0,"",IF(AND(BL$7=$E12,$G12=1),Milestone_Marker,"")),"")</f>
        <v/>
      </c>
    </row>
    <row r="13" spans="1:64" s="60" customFormat="1" ht="30" customHeight="1" outlineLevel="1" x14ac:dyDescent="0.2">
      <c r="A13" s="55"/>
      <c r="B13" s="97" t="s">
        <v>17</v>
      </c>
      <c r="C13" s="92" t="s">
        <v>13</v>
      </c>
      <c r="D13" s="93">
        <v>1</v>
      </c>
      <c r="E13" s="94">
        <v>45560</v>
      </c>
      <c r="F13" s="94">
        <v>45583</v>
      </c>
      <c r="G13" s="89">
        <f>Milestones34[[#This Row],[End]]-Milestones34[[#This Row],[Start]]</f>
        <v>23</v>
      </c>
      <c r="H13" s="95"/>
      <c r="I13" s="96" t="str">
        <f ca="1">IFERROR(IF(LEN(Milestones34[[#This Row],[Days]])=0,"",IF(AND(I$7=$E13,$G13=1),Milestone_Marker,"")),"")</f>
        <v/>
      </c>
      <c r="J13" s="96" t="str">
        <f ca="1">IFERROR(IF(LEN(Milestones34[[#This Row],[Days]])=0,"",IF(AND(J$7=$E13,$G13=1),Milestone_Marker,"")),"")</f>
        <v/>
      </c>
      <c r="K13" s="96" t="str">
        <f ca="1">IFERROR(IF(LEN(Milestones34[[#This Row],[Days]])=0,"",IF(AND(K$7=$E13,$G13=1),Milestone_Marker,"")),"")</f>
        <v/>
      </c>
      <c r="L13" s="96" t="str">
        <f ca="1">IFERROR(IF(LEN(Milestones34[[#This Row],[Days]])=0,"",IF(AND(L$7=$E13,$G13=1),Milestone_Marker,"")),"")</f>
        <v/>
      </c>
      <c r="M13" s="96" t="str">
        <f ca="1">IFERROR(IF(LEN(Milestones34[[#This Row],[Days]])=0,"",IF(AND(M$7=$E13,$G13=1),Milestone_Marker,"")),"")</f>
        <v/>
      </c>
      <c r="N13" s="96" t="str">
        <f ca="1">IFERROR(IF(LEN(Milestones34[[#This Row],[Days]])=0,"",IF(AND(N$7=$E13,$G13=1),Milestone_Marker,"")),"")</f>
        <v/>
      </c>
      <c r="O13" s="96" t="str">
        <f ca="1">IFERROR(IF(LEN(Milestones34[[#This Row],[Days]])=0,"",IF(AND(O$7=$E13,$G13=1),Milestone_Marker,"")),"")</f>
        <v/>
      </c>
      <c r="P13" s="96" t="str">
        <f ca="1">IFERROR(IF(LEN(Milestones34[[#This Row],[Days]])=0,"",IF(AND(P$7=$E13,$G13=1),Milestone_Marker,"")),"")</f>
        <v/>
      </c>
      <c r="Q13" s="96" t="str">
        <f ca="1">IFERROR(IF(LEN(Milestones34[[#This Row],[Days]])=0,"",IF(AND(Q$7=$E13,$G13=1),Milestone_Marker,"")),"")</f>
        <v/>
      </c>
      <c r="R13" s="96" t="str">
        <f ca="1">IFERROR(IF(LEN(Milestones34[[#This Row],[Days]])=0,"",IF(AND(R$7=$E13,$G13=1),Milestone_Marker,"")),"")</f>
        <v/>
      </c>
      <c r="S13" s="96" t="str">
        <f ca="1">IFERROR(IF(LEN(Milestones34[[#This Row],[Days]])=0,"",IF(AND(S$7=$E13,$G13=1),Milestone_Marker,"")),"")</f>
        <v/>
      </c>
      <c r="T13" s="96" t="str">
        <f ca="1">IFERROR(IF(LEN(Milestones34[[#This Row],[Days]])=0,"",IF(AND(T$7=$E13,$G13=1),Milestone_Marker,"")),"")</f>
        <v/>
      </c>
      <c r="U13" s="96" t="str">
        <f ca="1">IFERROR(IF(LEN(Milestones34[[#This Row],[Days]])=0,"",IF(AND(U$7=$E13,$G13=1),Milestone_Marker,"")),"")</f>
        <v/>
      </c>
      <c r="V13" s="96" t="str">
        <f ca="1">IFERROR(IF(LEN(Milestones34[[#This Row],[Days]])=0,"",IF(AND(V$7=$E13,$G13=1),Milestone_Marker,"")),"")</f>
        <v/>
      </c>
      <c r="W13" s="96" t="str">
        <f ca="1">IFERROR(IF(LEN(Milestones34[[#This Row],[Days]])=0,"",IF(AND(W$7=$E13,$G13=1),Milestone_Marker,"")),"")</f>
        <v/>
      </c>
      <c r="X13" s="96" t="str">
        <f ca="1">IFERROR(IF(LEN(Milestones34[[#This Row],[Days]])=0,"",IF(AND(X$7=$E13,$G13=1),Milestone_Marker,"")),"")</f>
        <v/>
      </c>
      <c r="Y13" s="96" t="str">
        <f ca="1">IFERROR(IF(LEN(Milestones34[[#This Row],[Days]])=0,"",IF(AND(Y$7=$E13,$G13=1),Milestone_Marker,"")),"")</f>
        <v/>
      </c>
      <c r="Z13" s="96" t="str">
        <f ca="1">IFERROR(IF(LEN(Milestones34[[#This Row],[Days]])=0,"",IF(AND(Z$7=$E13,$G13=1),Milestone_Marker,"")),"")</f>
        <v/>
      </c>
      <c r="AA13" s="96" t="str">
        <f ca="1">IFERROR(IF(LEN(Milestones34[[#This Row],[Days]])=0,"",IF(AND(AA$7=$E13,$G13=1),Milestone_Marker,"")),"")</f>
        <v/>
      </c>
      <c r="AB13" s="96" t="str">
        <f ca="1">IFERROR(IF(LEN(Milestones34[[#This Row],[Days]])=0,"",IF(AND(AB$7=$E13,$G13=1),Milestone_Marker,"")),"")</f>
        <v/>
      </c>
      <c r="AC13" s="96" t="str">
        <f ca="1">IFERROR(IF(LEN(Milestones34[[#This Row],[Days]])=0,"",IF(AND(AC$7=$E13,$G13=1),Milestone_Marker,"")),"")</f>
        <v/>
      </c>
      <c r="AD13" s="96" t="str">
        <f ca="1">IFERROR(IF(LEN(Milestones34[[#This Row],[Days]])=0,"",IF(AND(AD$7=$E13,$G13=1),Milestone_Marker,"")),"")</f>
        <v/>
      </c>
      <c r="AE13" s="96" t="str">
        <f ca="1">IFERROR(IF(LEN(Milestones34[[#This Row],[Days]])=0,"",IF(AND(AE$7=$E13,$G13=1),Milestone_Marker,"")),"")</f>
        <v/>
      </c>
      <c r="AF13" s="96" t="str">
        <f ca="1">IFERROR(IF(LEN(Milestones34[[#This Row],[Days]])=0,"",IF(AND(AF$7=$E13,$G13=1),Milestone_Marker,"")),"")</f>
        <v/>
      </c>
      <c r="AG13" s="96" t="str">
        <f ca="1">IFERROR(IF(LEN(Milestones34[[#This Row],[Days]])=0,"",IF(AND(AG$7=$E13,$G13=1),Milestone_Marker,"")),"")</f>
        <v/>
      </c>
      <c r="AH13" s="96" t="str">
        <f ca="1">IFERROR(IF(LEN(Milestones34[[#This Row],[Days]])=0,"",IF(AND(AH$7=$E13,$G13=1),Milestone_Marker,"")),"")</f>
        <v/>
      </c>
      <c r="AI13" s="96" t="str">
        <f ca="1">IFERROR(IF(LEN(Milestones34[[#This Row],[Days]])=0,"",IF(AND(AI$7=$E13,$G13=1),Milestone_Marker,"")),"")</f>
        <v/>
      </c>
      <c r="AJ13" s="96" t="str">
        <f ca="1">IFERROR(IF(LEN(Milestones34[[#This Row],[Days]])=0,"",IF(AND(AJ$7=$E13,$G13=1),Milestone_Marker,"")),"")</f>
        <v/>
      </c>
      <c r="AK13" s="96" t="str">
        <f ca="1">IFERROR(IF(LEN(Milestones34[[#This Row],[Days]])=0,"",IF(AND(AK$7=$E13,$G13=1),Milestone_Marker,"")),"")</f>
        <v/>
      </c>
      <c r="AL13" s="96" t="str">
        <f ca="1">IFERROR(IF(LEN(Milestones34[[#This Row],[Days]])=0,"",IF(AND(AL$7=$E13,$G13=1),Milestone_Marker,"")),"")</f>
        <v/>
      </c>
      <c r="AM13" s="96" t="str">
        <f ca="1">IFERROR(IF(LEN(Milestones34[[#This Row],[Days]])=0,"",IF(AND(AM$7=$E13,$G13=1),Milestone_Marker,"")),"")</f>
        <v/>
      </c>
      <c r="AN13" s="96" t="str">
        <f ca="1">IFERROR(IF(LEN(Milestones34[[#This Row],[Days]])=0,"",IF(AND(AN$7=$E13,$G13=1),Milestone_Marker,"")),"")</f>
        <v/>
      </c>
      <c r="AO13" s="96" t="str">
        <f ca="1">IFERROR(IF(LEN(Milestones34[[#This Row],[Days]])=0,"",IF(AND(AO$7=$E13,$G13=1),Milestone_Marker,"")),"")</f>
        <v/>
      </c>
      <c r="AP13" s="96" t="str">
        <f ca="1">IFERROR(IF(LEN(Milestones34[[#This Row],[Days]])=0,"",IF(AND(AP$7=$E13,$G13=1),Milestone_Marker,"")),"")</f>
        <v/>
      </c>
      <c r="AQ13" s="96" t="str">
        <f ca="1">IFERROR(IF(LEN(Milestones34[[#This Row],[Days]])=0,"",IF(AND(AQ$7=$E13,$G13=1),Milestone_Marker,"")),"")</f>
        <v/>
      </c>
      <c r="AR13" s="96" t="str">
        <f ca="1">IFERROR(IF(LEN(Milestones34[[#This Row],[Days]])=0,"",IF(AND(AR$7=$E13,$G13=1),Milestone_Marker,"")),"")</f>
        <v/>
      </c>
      <c r="AS13" s="96" t="str">
        <f ca="1">IFERROR(IF(LEN(Milestones34[[#This Row],[Days]])=0,"",IF(AND(AS$7=$E13,$G13=1),Milestone_Marker,"")),"")</f>
        <v/>
      </c>
      <c r="AT13" s="96" t="str">
        <f ca="1">IFERROR(IF(LEN(Milestones34[[#This Row],[Days]])=0,"",IF(AND(AT$7=$E13,$G13=1),Milestone_Marker,"")),"")</f>
        <v/>
      </c>
      <c r="AU13" s="96" t="str">
        <f ca="1">IFERROR(IF(LEN(Milestones34[[#This Row],[Days]])=0,"",IF(AND(AU$7=$E13,$G13=1),Milestone_Marker,"")),"")</f>
        <v/>
      </c>
      <c r="AV13" s="96" t="str">
        <f ca="1">IFERROR(IF(LEN(Milestones34[[#This Row],[Days]])=0,"",IF(AND(AV$7=$E13,$G13=1),Milestone_Marker,"")),"")</f>
        <v/>
      </c>
      <c r="AW13" s="96" t="str">
        <f ca="1">IFERROR(IF(LEN(Milestones34[[#This Row],[Days]])=0,"",IF(AND(AW$7=$E13,$G13=1),Milestone_Marker,"")),"")</f>
        <v/>
      </c>
      <c r="AX13" s="96" t="str">
        <f ca="1">IFERROR(IF(LEN(Milestones34[[#This Row],[Days]])=0,"",IF(AND(AX$7=$E13,$G13=1),Milestone_Marker,"")),"")</f>
        <v/>
      </c>
      <c r="AY13" s="96" t="str">
        <f ca="1">IFERROR(IF(LEN(Milestones34[[#This Row],[Days]])=0,"",IF(AND(AY$7=$E13,$G13=1),Milestone_Marker,"")),"")</f>
        <v/>
      </c>
      <c r="AZ13" s="96" t="str">
        <f ca="1">IFERROR(IF(LEN(Milestones34[[#This Row],[Days]])=0,"",IF(AND(AZ$7=$E13,$G13=1),Milestone_Marker,"")),"")</f>
        <v/>
      </c>
      <c r="BA13" s="96" t="str">
        <f ca="1">IFERROR(IF(LEN(Milestones34[[#This Row],[Days]])=0,"",IF(AND(BA$7=$E13,$G13=1),Milestone_Marker,"")),"")</f>
        <v/>
      </c>
      <c r="BB13" s="96" t="str">
        <f ca="1">IFERROR(IF(LEN(Milestones34[[#This Row],[Days]])=0,"",IF(AND(BB$7=$E13,$G13=1),Milestone_Marker,"")),"")</f>
        <v/>
      </c>
      <c r="BC13" s="96" t="str">
        <f ca="1">IFERROR(IF(LEN(Milestones34[[#This Row],[Days]])=0,"",IF(AND(BC$7=$E13,$G13=1),Milestone_Marker,"")),"")</f>
        <v/>
      </c>
      <c r="BD13" s="96" t="str">
        <f ca="1">IFERROR(IF(LEN(Milestones34[[#This Row],[Days]])=0,"",IF(AND(BD$7=$E13,$G13=1),Milestone_Marker,"")),"")</f>
        <v/>
      </c>
      <c r="BE13" s="96" t="str">
        <f ca="1">IFERROR(IF(LEN(Milestones34[[#This Row],[Days]])=0,"",IF(AND(BE$7=$E13,$G13=1),Milestone_Marker,"")),"")</f>
        <v/>
      </c>
      <c r="BF13" s="96" t="str">
        <f ca="1">IFERROR(IF(LEN(Milestones34[[#This Row],[Days]])=0,"",IF(AND(BF$7=$E13,$G13=1),Milestone_Marker,"")),"")</f>
        <v/>
      </c>
      <c r="BG13" s="96" t="str">
        <f ca="1">IFERROR(IF(LEN(Milestones34[[#This Row],[Days]])=0,"",IF(AND(BG$7=$E13,$G13=1),Milestone_Marker,"")),"")</f>
        <v/>
      </c>
      <c r="BH13" s="96" t="str">
        <f ca="1">IFERROR(IF(LEN(Milestones34[[#This Row],[Days]])=0,"",IF(AND(BH$7=$E13,$G13=1),Milestone_Marker,"")),"")</f>
        <v/>
      </c>
      <c r="BI13" s="96" t="str">
        <f ca="1">IFERROR(IF(LEN(Milestones34[[#This Row],[Days]])=0,"",IF(AND(BI$7=$E13,$G13=1),Milestone_Marker,"")),"")</f>
        <v/>
      </c>
      <c r="BJ13" s="96" t="str">
        <f ca="1">IFERROR(IF(LEN(Milestones34[[#This Row],[Days]])=0,"",IF(AND(BJ$7=$E13,$G13=1),Milestone_Marker,"")),"")</f>
        <v/>
      </c>
      <c r="BK13" s="96" t="str">
        <f ca="1">IFERROR(IF(LEN(Milestones34[[#This Row],[Days]])=0,"",IF(AND(BK$7=$E13,$G13=1),Milestone_Marker,"")),"")</f>
        <v/>
      </c>
      <c r="BL13" s="96" t="str">
        <f ca="1">IFERROR(IF(LEN(Milestones34[[#This Row],[Days]])=0,"",IF(AND(BL$7=$E13,$G13=1),Milestone_Marker,"")),"")</f>
        <v/>
      </c>
    </row>
    <row r="14" spans="1:64" s="60" customFormat="1" ht="30" customHeight="1" outlineLevel="1" x14ac:dyDescent="0.2">
      <c r="A14" s="45"/>
      <c r="B14" s="91" t="s">
        <v>19</v>
      </c>
      <c r="C14" s="92" t="s">
        <v>10</v>
      </c>
      <c r="D14" s="93">
        <v>1</v>
      </c>
      <c r="E14" s="94">
        <v>45560</v>
      </c>
      <c r="F14" s="94">
        <v>45613</v>
      </c>
      <c r="G14" s="89">
        <f>Milestones34[[#This Row],[End]]-Milestones34[[#This Row],[Start]]</f>
        <v>53</v>
      </c>
      <c r="H14" s="95"/>
      <c r="I14" s="96" t="str">
        <f ca="1">IFERROR(IF(LEN(Milestones34[[#This Row],[Days]])=0,"",IF(AND(I$7=$E14,$G14=1),Milestone_Marker,"")),"")</f>
        <v/>
      </c>
      <c r="J14" s="96" t="str">
        <f ca="1">IFERROR(IF(LEN(Milestones34[[#This Row],[Days]])=0,"",IF(AND(J$7=$E14,$G14=1),Milestone_Marker,"")),"")</f>
        <v/>
      </c>
      <c r="K14" s="96" t="str">
        <f ca="1">IFERROR(IF(LEN(Milestones34[[#This Row],[Days]])=0,"",IF(AND(K$7=$E14,$G14=1),Milestone_Marker,"")),"")</f>
        <v/>
      </c>
      <c r="L14" s="96" t="str">
        <f ca="1">IFERROR(IF(LEN(Milestones34[[#This Row],[Days]])=0,"",IF(AND(L$7=$E14,$G14=1),Milestone_Marker,"")),"")</f>
        <v/>
      </c>
      <c r="M14" s="96" t="str">
        <f ca="1">IFERROR(IF(LEN(Milestones34[[#This Row],[Days]])=0,"",IF(AND(M$7=$E14,$G14=1),Milestone_Marker,"")),"")</f>
        <v/>
      </c>
      <c r="N14" s="96" t="str">
        <f ca="1">IFERROR(IF(LEN(Milestones34[[#This Row],[Days]])=0,"",IF(AND(N$7=$E14,$G14=1),Milestone_Marker,"")),"")</f>
        <v/>
      </c>
      <c r="O14" s="96" t="str">
        <f ca="1">IFERROR(IF(LEN(Milestones34[[#This Row],[Days]])=0,"",IF(AND(O$7=$E14,$G14=1),Milestone_Marker,"")),"")</f>
        <v/>
      </c>
      <c r="P14" s="96" t="str">
        <f ca="1">IFERROR(IF(LEN(Milestones34[[#This Row],[Days]])=0,"",IF(AND(P$7=$E14,$G14=1),Milestone_Marker,"")),"")</f>
        <v/>
      </c>
      <c r="Q14" s="96" t="str">
        <f ca="1">IFERROR(IF(LEN(Milestones34[[#This Row],[Days]])=0,"",IF(AND(Q$7=$E14,$G14=1),Milestone_Marker,"")),"")</f>
        <v/>
      </c>
      <c r="R14" s="96" t="str">
        <f ca="1">IFERROR(IF(LEN(Milestones34[[#This Row],[Days]])=0,"",IF(AND(R$7=$E14,$G14=1),Milestone_Marker,"")),"")</f>
        <v/>
      </c>
      <c r="S14" s="96" t="str">
        <f ca="1">IFERROR(IF(LEN(Milestones34[[#This Row],[Days]])=0,"",IF(AND(S$7=$E14,$G14=1),Milestone_Marker,"")),"")</f>
        <v/>
      </c>
      <c r="T14" s="96" t="str">
        <f ca="1">IFERROR(IF(LEN(Milestones34[[#This Row],[Days]])=0,"",IF(AND(T$7=$E14,$G14=1),Milestone_Marker,"")),"")</f>
        <v/>
      </c>
      <c r="U14" s="96" t="str">
        <f ca="1">IFERROR(IF(LEN(Milestones34[[#This Row],[Days]])=0,"",IF(AND(U$7=$E14,$G14=1),Milestone_Marker,"")),"")</f>
        <v/>
      </c>
      <c r="V14" s="96" t="str">
        <f ca="1">IFERROR(IF(LEN(Milestones34[[#This Row],[Days]])=0,"",IF(AND(V$7=$E14,$G14=1),Milestone_Marker,"")),"")</f>
        <v/>
      </c>
      <c r="W14" s="96" t="str">
        <f ca="1">IFERROR(IF(LEN(Milestones34[[#This Row],[Days]])=0,"",IF(AND(W$7=$E14,$G14=1),Milestone_Marker,"")),"")</f>
        <v/>
      </c>
      <c r="X14" s="96" t="str">
        <f ca="1">IFERROR(IF(LEN(Milestones34[[#This Row],[Days]])=0,"",IF(AND(X$7=$E14,$G14=1),Milestone_Marker,"")),"")</f>
        <v/>
      </c>
      <c r="Y14" s="96" t="str">
        <f ca="1">IFERROR(IF(LEN(Milestones34[[#This Row],[Days]])=0,"",IF(AND(Y$7=$E14,$G14=1),Milestone_Marker,"")),"")</f>
        <v/>
      </c>
      <c r="Z14" s="96" t="str">
        <f ca="1">IFERROR(IF(LEN(Milestones34[[#This Row],[Days]])=0,"",IF(AND(Z$7=$E14,$G14=1),Milestone_Marker,"")),"")</f>
        <v/>
      </c>
      <c r="AA14" s="96" t="str">
        <f ca="1">IFERROR(IF(LEN(Milestones34[[#This Row],[Days]])=0,"",IF(AND(AA$7=$E14,$G14=1),Milestone_Marker,"")),"")</f>
        <v/>
      </c>
      <c r="AB14" s="96" t="str">
        <f ca="1">IFERROR(IF(LEN(Milestones34[[#This Row],[Days]])=0,"",IF(AND(AB$7=$E14,$G14=1),Milestone_Marker,"")),"")</f>
        <v/>
      </c>
      <c r="AC14" s="96" t="str">
        <f ca="1">IFERROR(IF(LEN(Milestones34[[#This Row],[Days]])=0,"",IF(AND(AC$7=$E14,$G14=1),Milestone_Marker,"")),"")</f>
        <v/>
      </c>
      <c r="AD14" s="96" t="str">
        <f ca="1">IFERROR(IF(LEN(Milestones34[[#This Row],[Days]])=0,"",IF(AND(AD$7=$E14,$G14=1),Milestone_Marker,"")),"")</f>
        <v/>
      </c>
      <c r="AE14" s="96" t="str">
        <f ca="1">IFERROR(IF(LEN(Milestones34[[#This Row],[Days]])=0,"",IF(AND(AE$7=$E14,$G14=1),Milestone_Marker,"")),"")</f>
        <v/>
      </c>
      <c r="AF14" s="96" t="str">
        <f ca="1">IFERROR(IF(LEN(Milestones34[[#This Row],[Days]])=0,"",IF(AND(AF$7=$E14,$G14=1),Milestone_Marker,"")),"")</f>
        <v/>
      </c>
      <c r="AG14" s="96" t="str">
        <f ca="1">IFERROR(IF(LEN(Milestones34[[#This Row],[Days]])=0,"",IF(AND(AG$7=$E14,$G14=1),Milestone_Marker,"")),"")</f>
        <v/>
      </c>
      <c r="AH14" s="96" t="str">
        <f ca="1">IFERROR(IF(LEN(Milestones34[[#This Row],[Days]])=0,"",IF(AND(AH$7=$E14,$G14=1),Milestone_Marker,"")),"")</f>
        <v/>
      </c>
      <c r="AI14" s="96" t="str">
        <f ca="1">IFERROR(IF(LEN(Milestones34[[#This Row],[Days]])=0,"",IF(AND(AI$7=$E14,$G14=1),Milestone_Marker,"")),"")</f>
        <v/>
      </c>
      <c r="AJ14" s="96" t="str">
        <f ca="1">IFERROR(IF(LEN(Milestones34[[#This Row],[Days]])=0,"",IF(AND(AJ$7=$E14,$G14=1),Milestone_Marker,"")),"")</f>
        <v/>
      </c>
      <c r="AK14" s="96" t="str">
        <f ca="1">IFERROR(IF(LEN(Milestones34[[#This Row],[Days]])=0,"",IF(AND(AK$7=$E14,$G14=1),Milestone_Marker,"")),"")</f>
        <v/>
      </c>
      <c r="AL14" s="96" t="str">
        <f ca="1">IFERROR(IF(LEN(Milestones34[[#This Row],[Days]])=0,"",IF(AND(AL$7=$E14,$G14=1),Milestone_Marker,"")),"")</f>
        <v/>
      </c>
      <c r="AM14" s="96" t="str">
        <f ca="1">IFERROR(IF(LEN(Milestones34[[#This Row],[Days]])=0,"",IF(AND(AM$7=$E14,$G14=1),Milestone_Marker,"")),"")</f>
        <v/>
      </c>
      <c r="AN14" s="96" t="str">
        <f ca="1">IFERROR(IF(LEN(Milestones34[[#This Row],[Days]])=0,"",IF(AND(AN$7=$E14,$G14=1),Milestone_Marker,"")),"")</f>
        <v/>
      </c>
      <c r="AO14" s="96" t="str">
        <f ca="1">IFERROR(IF(LEN(Milestones34[[#This Row],[Days]])=0,"",IF(AND(AO$7=$E14,$G14=1),Milestone_Marker,"")),"")</f>
        <v/>
      </c>
      <c r="AP14" s="96" t="str">
        <f ca="1">IFERROR(IF(LEN(Milestones34[[#This Row],[Days]])=0,"",IF(AND(AP$7=$E14,$G14=1),Milestone_Marker,"")),"")</f>
        <v/>
      </c>
      <c r="AQ14" s="96" t="str">
        <f ca="1">IFERROR(IF(LEN(Milestones34[[#This Row],[Days]])=0,"",IF(AND(AQ$7=$E14,$G14=1),Milestone_Marker,"")),"")</f>
        <v/>
      </c>
      <c r="AR14" s="96" t="str">
        <f ca="1">IFERROR(IF(LEN(Milestones34[[#This Row],[Days]])=0,"",IF(AND(AR$7=$E14,$G14=1),Milestone_Marker,"")),"")</f>
        <v/>
      </c>
      <c r="AS14" s="96" t="str">
        <f ca="1">IFERROR(IF(LEN(Milestones34[[#This Row],[Days]])=0,"",IF(AND(AS$7=$E14,$G14=1),Milestone_Marker,"")),"")</f>
        <v/>
      </c>
      <c r="AT14" s="96" t="str">
        <f ca="1">IFERROR(IF(LEN(Milestones34[[#This Row],[Days]])=0,"",IF(AND(AT$7=$E14,$G14=1),Milestone_Marker,"")),"")</f>
        <v/>
      </c>
      <c r="AU14" s="96" t="str">
        <f ca="1">IFERROR(IF(LEN(Milestones34[[#This Row],[Days]])=0,"",IF(AND(AU$7=$E14,$G14=1),Milestone_Marker,"")),"")</f>
        <v/>
      </c>
      <c r="AV14" s="96" t="str">
        <f ca="1">IFERROR(IF(LEN(Milestones34[[#This Row],[Days]])=0,"",IF(AND(AV$7=$E14,$G14=1),Milestone_Marker,"")),"")</f>
        <v/>
      </c>
      <c r="AW14" s="96" t="str">
        <f ca="1">IFERROR(IF(LEN(Milestones34[[#This Row],[Days]])=0,"",IF(AND(AW$7=$E14,$G14=1),Milestone_Marker,"")),"")</f>
        <v/>
      </c>
      <c r="AX14" s="96" t="str">
        <f ca="1">IFERROR(IF(LEN(Milestones34[[#This Row],[Days]])=0,"",IF(AND(AX$7=$E14,$G14=1),Milestone_Marker,"")),"")</f>
        <v/>
      </c>
      <c r="AY14" s="96" t="str">
        <f ca="1">IFERROR(IF(LEN(Milestones34[[#This Row],[Days]])=0,"",IF(AND(AY$7=$E14,$G14=1),Milestone_Marker,"")),"")</f>
        <v/>
      </c>
      <c r="AZ14" s="96" t="str">
        <f ca="1">IFERROR(IF(LEN(Milestones34[[#This Row],[Days]])=0,"",IF(AND(AZ$7=$E14,$G14=1),Milestone_Marker,"")),"")</f>
        <v/>
      </c>
      <c r="BA14" s="96" t="str">
        <f ca="1">IFERROR(IF(LEN(Milestones34[[#This Row],[Days]])=0,"",IF(AND(BA$7=$E14,$G14=1),Milestone_Marker,"")),"")</f>
        <v/>
      </c>
      <c r="BB14" s="96" t="str">
        <f ca="1">IFERROR(IF(LEN(Milestones34[[#This Row],[Days]])=0,"",IF(AND(BB$7=$E14,$G14=1),Milestone_Marker,"")),"")</f>
        <v/>
      </c>
      <c r="BC14" s="96" t="str">
        <f ca="1">IFERROR(IF(LEN(Milestones34[[#This Row],[Days]])=0,"",IF(AND(BC$7=$E14,$G14=1),Milestone_Marker,"")),"")</f>
        <v/>
      </c>
      <c r="BD14" s="96" t="str">
        <f ca="1">IFERROR(IF(LEN(Milestones34[[#This Row],[Days]])=0,"",IF(AND(BD$7=$E14,$G14=1),Milestone_Marker,"")),"")</f>
        <v/>
      </c>
      <c r="BE14" s="96" t="str">
        <f ca="1">IFERROR(IF(LEN(Milestones34[[#This Row],[Days]])=0,"",IF(AND(BE$7=$E14,$G14=1),Milestone_Marker,"")),"")</f>
        <v/>
      </c>
      <c r="BF14" s="96" t="str">
        <f ca="1">IFERROR(IF(LEN(Milestones34[[#This Row],[Days]])=0,"",IF(AND(BF$7=$E14,$G14=1),Milestone_Marker,"")),"")</f>
        <v/>
      </c>
      <c r="BG14" s="96" t="str">
        <f ca="1">IFERROR(IF(LEN(Milestones34[[#This Row],[Days]])=0,"",IF(AND(BG$7=$E14,$G14=1),Milestone_Marker,"")),"")</f>
        <v/>
      </c>
      <c r="BH14" s="96" t="str">
        <f ca="1">IFERROR(IF(LEN(Milestones34[[#This Row],[Days]])=0,"",IF(AND(BH$7=$E14,$G14=1),Milestone_Marker,"")),"")</f>
        <v/>
      </c>
      <c r="BI14" s="96" t="str">
        <f ca="1">IFERROR(IF(LEN(Milestones34[[#This Row],[Days]])=0,"",IF(AND(BI$7=$E14,$G14=1),Milestone_Marker,"")),"")</f>
        <v/>
      </c>
      <c r="BJ14" s="96" t="str">
        <f ca="1">IFERROR(IF(LEN(Milestones34[[#This Row],[Days]])=0,"",IF(AND(BJ$7=$E14,$G14=1),Milestone_Marker,"")),"")</f>
        <v/>
      </c>
      <c r="BK14" s="96" t="str">
        <f ca="1">IFERROR(IF(LEN(Milestones34[[#This Row],[Days]])=0,"",IF(AND(BK$7=$E14,$G14=1),Milestone_Marker,"")),"")</f>
        <v/>
      </c>
      <c r="BL14" s="96" t="str">
        <f ca="1">IFERROR(IF(LEN(Milestones34[[#This Row],[Days]])=0,"",IF(AND(BL$7=$E14,$G14=1),Milestone_Marker,"")),"")</f>
        <v/>
      </c>
    </row>
    <row r="15" spans="1:64" s="60" customFormat="1" ht="30" customHeight="1" outlineLevel="1" x14ac:dyDescent="0.2">
      <c r="A15" s="45"/>
      <c r="B15" s="97" t="s">
        <v>20</v>
      </c>
      <c r="C15" s="92" t="s">
        <v>13</v>
      </c>
      <c r="D15" s="93">
        <v>1</v>
      </c>
      <c r="E15" s="94">
        <v>45560</v>
      </c>
      <c r="F15" s="94">
        <v>45585</v>
      </c>
      <c r="G15" s="89">
        <f>Milestones34[[#This Row],[End]]-Milestones34[[#This Row],[Start]]</f>
        <v>25</v>
      </c>
      <c r="H15" s="95"/>
      <c r="I15" s="96" t="str">
        <f ca="1">IFERROR(IF(LEN(Milestones34[[#This Row],[Days]])=0,"",IF(AND(I$7=$E15,$G15=1),Milestone_Marker,"")),"")</f>
        <v/>
      </c>
      <c r="J15" s="96" t="str">
        <f ca="1">IFERROR(IF(LEN(Milestones34[[#This Row],[Days]])=0,"",IF(AND(J$7=$E15,$G15=1),Milestone_Marker,"")),"")</f>
        <v/>
      </c>
      <c r="K15" s="96" t="str">
        <f ca="1">IFERROR(IF(LEN(Milestones34[[#This Row],[Days]])=0,"",IF(AND(K$7=$E15,$G15=1),Milestone_Marker,"")),"")</f>
        <v/>
      </c>
      <c r="L15" s="96" t="str">
        <f ca="1">IFERROR(IF(LEN(Milestones34[[#This Row],[Days]])=0,"",IF(AND(L$7=$E15,$G15=1),Milestone_Marker,"")),"")</f>
        <v/>
      </c>
      <c r="M15" s="96" t="str">
        <f ca="1">IFERROR(IF(LEN(Milestones34[[#This Row],[Days]])=0,"",IF(AND(M$7=$E15,$G15=1),Milestone_Marker,"")),"")</f>
        <v/>
      </c>
      <c r="N15" s="96" t="str">
        <f ca="1">IFERROR(IF(LEN(Milestones34[[#This Row],[Days]])=0,"",IF(AND(N$7=$E15,$G15=1),Milestone_Marker,"")),"")</f>
        <v/>
      </c>
      <c r="O15" s="96" t="str">
        <f ca="1">IFERROR(IF(LEN(Milestones34[[#This Row],[Days]])=0,"",IF(AND(O$7=$E15,$G15=1),Milestone_Marker,"")),"")</f>
        <v/>
      </c>
      <c r="P15" s="96" t="str">
        <f ca="1">IFERROR(IF(LEN(Milestones34[[#This Row],[Days]])=0,"",IF(AND(P$7=$E15,$G15=1),Milestone_Marker,"")),"")</f>
        <v/>
      </c>
      <c r="Q15" s="96" t="str">
        <f ca="1">IFERROR(IF(LEN(Milestones34[[#This Row],[Days]])=0,"",IF(AND(Q$7=$E15,$G15=1),Milestone_Marker,"")),"")</f>
        <v/>
      </c>
      <c r="R15" s="96" t="str">
        <f ca="1">IFERROR(IF(LEN(Milestones34[[#This Row],[Days]])=0,"",IF(AND(R$7=$E15,$G15=1),Milestone_Marker,"")),"")</f>
        <v/>
      </c>
      <c r="S15" s="96" t="str">
        <f ca="1">IFERROR(IF(LEN(Milestones34[[#This Row],[Days]])=0,"",IF(AND(S$7=$E15,$G15=1),Milestone_Marker,"")),"")</f>
        <v/>
      </c>
      <c r="T15" s="96" t="str">
        <f ca="1">IFERROR(IF(LEN(Milestones34[[#This Row],[Days]])=0,"",IF(AND(T$7=$E15,$G15=1),Milestone_Marker,"")),"")</f>
        <v/>
      </c>
      <c r="U15" s="96" t="str">
        <f ca="1">IFERROR(IF(LEN(Milestones34[[#This Row],[Days]])=0,"",IF(AND(U$7=$E15,$G15=1),Milestone_Marker,"")),"")</f>
        <v/>
      </c>
      <c r="V15" s="96" t="str">
        <f ca="1">IFERROR(IF(LEN(Milestones34[[#This Row],[Days]])=0,"",IF(AND(V$7=$E15,$G15=1),Milestone_Marker,"")),"")</f>
        <v/>
      </c>
      <c r="W15" s="96" t="str">
        <f ca="1">IFERROR(IF(LEN(Milestones34[[#This Row],[Days]])=0,"",IF(AND(W$7=$E15,$G15=1),Milestone_Marker,"")),"")</f>
        <v/>
      </c>
      <c r="X15" s="96" t="str">
        <f ca="1">IFERROR(IF(LEN(Milestones34[[#This Row],[Days]])=0,"",IF(AND(X$7=$E15,$G15=1),Milestone_Marker,"")),"")</f>
        <v/>
      </c>
      <c r="Y15" s="96" t="str">
        <f ca="1">IFERROR(IF(LEN(Milestones34[[#This Row],[Days]])=0,"",IF(AND(Y$7=$E15,$G15=1),Milestone_Marker,"")),"")</f>
        <v/>
      </c>
      <c r="Z15" s="96" t="str">
        <f ca="1">IFERROR(IF(LEN(Milestones34[[#This Row],[Days]])=0,"",IF(AND(Z$7=$E15,$G15=1),Milestone_Marker,"")),"")</f>
        <v/>
      </c>
      <c r="AA15" s="96" t="str">
        <f ca="1">IFERROR(IF(LEN(Milestones34[[#This Row],[Days]])=0,"",IF(AND(AA$7=$E15,$G15=1),Milestone_Marker,"")),"")</f>
        <v/>
      </c>
      <c r="AB15" s="96" t="str">
        <f ca="1">IFERROR(IF(LEN(Milestones34[[#This Row],[Days]])=0,"",IF(AND(AB$7=$E15,$G15=1),Milestone_Marker,"")),"")</f>
        <v/>
      </c>
      <c r="AC15" s="96" t="str">
        <f ca="1">IFERROR(IF(LEN(Milestones34[[#This Row],[Days]])=0,"",IF(AND(AC$7=$E15,$G15=1),Milestone_Marker,"")),"")</f>
        <v/>
      </c>
      <c r="AD15" s="96" t="str">
        <f ca="1">IFERROR(IF(LEN(Milestones34[[#This Row],[Days]])=0,"",IF(AND(AD$7=$E15,$G15=1),Milestone_Marker,"")),"")</f>
        <v/>
      </c>
      <c r="AE15" s="96" t="str">
        <f ca="1">IFERROR(IF(LEN(Milestones34[[#This Row],[Days]])=0,"",IF(AND(AE$7=$E15,$G15=1),Milestone_Marker,"")),"")</f>
        <v/>
      </c>
      <c r="AF15" s="96" t="str">
        <f ca="1">IFERROR(IF(LEN(Milestones34[[#This Row],[Days]])=0,"",IF(AND(AF$7=$E15,$G15=1),Milestone_Marker,"")),"")</f>
        <v/>
      </c>
      <c r="AG15" s="96" t="str">
        <f ca="1">IFERROR(IF(LEN(Milestones34[[#This Row],[Days]])=0,"",IF(AND(AG$7=$E15,$G15=1),Milestone_Marker,"")),"")</f>
        <v/>
      </c>
      <c r="AH15" s="96" t="str">
        <f ca="1">IFERROR(IF(LEN(Milestones34[[#This Row],[Days]])=0,"",IF(AND(AH$7=$E15,$G15=1),Milestone_Marker,"")),"")</f>
        <v/>
      </c>
      <c r="AI15" s="96" t="str">
        <f ca="1">IFERROR(IF(LEN(Milestones34[[#This Row],[Days]])=0,"",IF(AND(AI$7=$E15,$G15=1),Milestone_Marker,"")),"")</f>
        <v/>
      </c>
      <c r="AJ15" s="96" t="str">
        <f ca="1">IFERROR(IF(LEN(Milestones34[[#This Row],[Days]])=0,"",IF(AND(AJ$7=$E15,$G15=1),Milestone_Marker,"")),"")</f>
        <v/>
      </c>
      <c r="AK15" s="96" t="str">
        <f ca="1">IFERROR(IF(LEN(Milestones34[[#This Row],[Days]])=0,"",IF(AND(AK$7=$E15,$G15=1),Milestone_Marker,"")),"")</f>
        <v/>
      </c>
      <c r="AL15" s="96" t="str">
        <f ca="1">IFERROR(IF(LEN(Milestones34[[#This Row],[Days]])=0,"",IF(AND(AL$7=$E15,$G15=1),Milestone_Marker,"")),"")</f>
        <v/>
      </c>
      <c r="AM15" s="96" t="str">
        <f ca="1">IFERROR(IF(LEN(Milestones34[[#This Row],[Days]])=0,"",IF(AND(AM$7=$E15,$G15=1),Milestone_Marker,"")),"")</f>
        <v/>
      </c>
      <c r="AN15" s="96" t="str">
        <f ca="1">IFERROR(IF(LEN(Milestones34[[#This Row],[Days]])=0,"",IF(AND(AN$7=$E15,$G15=1),Milestone_Marker,"")),"")</f>
        <v/>
      </c>
      <c r="AO15" s="96" t="str">
        <f ca="1">IFERROR(IF(LEN(Milestones34[[#This Row],[Days]])=0,"",IF(AND(AO$7=$E15,$G15=1),Milestone_Marker,"")),"")</f>
        <v/>
      </c>
      <c r="AP15" s="96" t="str">
        <f ca="1">IFERROR(IF(LEN(Milestones34[[#This Row],[Days]])=0,"",IF(AND(AP$7=$E15,$G15=1),Milestone_Marker,"")),"")</f>
        <v/>
      </c>
      <c r="AQ15" s="96" t="str">
        <f ca="1">IFERROR(IF(LEN(Milestones34[[#This Row],[Days]])=0,"",IF(AND(AQ$7=$E15,$G15=1),Milestone_Marker,"")),"")</f>
        <v/>
      </c>
      <c r="AR15" s="96" t="str">
        <f ca="1">IFERROR(IF(LEN(Milestones34[[#This Row],[Days]])=0,"",IF(AND(AR$7=$E15,$G15=1),Milestone_Marker,"")),"")</f>
        <v/>
      </c>
      <c r="AS15" s="96" t="str">
        <f ca="1">IFERROR(IF(LEN(Milestones34[[#This Row],[Days]])=0,"",IF(AND(AS$7=$E15,$G15=1),Milestone_Marker,"")),"")</f>
        <v/>
      </c>
      <c r="AT15" s="96" t="str">
        <f ca="1">IFERROR(IF(LEN(Milestones34[[#This Row],[Days]])=0,"",IF(AND(AT$7=$E15,$G15=1),Milestone_Marker,"")),"")</f>
        <v/>
      </c>
      <c r="AU15" s="96" t="str">
        <f ca="1">IFERROR(IF(LEN(Milestones34[[#This Row],[Days]])=0,"",IF(AND(AU$7=$E15,$G15=1),Milestone_Marker,"")),"")</f>
        <v/>
      </c>
      <c r="AV15" s="96" t="str">
        <f ca="1">IFERROR(IF(LEN(Milestones34[[#This Row],[Days]])=0,"",IF(AND(AV$7=$E15,$G15=1),Milestone_Marker,"")),"")</f>
        <v/>
      </c>
      <c r="AW15" s="96" t="str">
        <f ca="1">IFERROR(IF(LEN(Milestones34[[#This Row],[Days]])=0,"",IF(AND(AW$7=$E15,$G15=1),Milestone_Marker,"")),"")</f>
        <v/>
      </c>
      <c r="AX15" s="96" t="str">
        <f ca="1">IFERROR(IF(LEN(Milestones34[[#This Row],[Days]])=0,"",IF(AND(AX$7=$E15,$G15=1),Milestone_Marker,"")),"")</f>
        <v/>
      </c>
      <c r="AY15" s="96" t="str">
        <f ca="1">IFERROR(IF(LEN(Milestones34[[#This Row],[Days]])=0,"",IF(AND(AY$7=$E15,$G15=1),Milestone_Marker,"")),"")</f>
        <v/>
      </c>
      <c r="AZ15" s="96" t="str">
        <f ca="1">IFERROR(IF(LEN(Milestones34[[#This Row],[Days]])=0,"",IF(AND(AZ$7=$E15,$G15=1),Milestone_Marker,"")),"")</f>
        <v/>
      </c>
      <c r="BA15" s="96" t="str">
        <f ca="1">IFERROR(IF(LEN(Milestones34[[#This Row],[Days]])=0,"",IF(AND(BA$7=$E15,$G15=1),Milestone_Marker,"")),"")</f>
        <v/>
      </c>
      <c r="BB15" s="96" t="str">
        <f ca="1">IFERROR(IF(LEN(Milestones34[[#This Row],[Days]])=0,"",IF(AND(BB$7=$E15,$G15=1),Milestone_Marker,"")),"")</f>
        <v/>
      </c>
      <c r="BC15" s="96" t="str">
        <f ca="1">IFERROR(IF(LEN(Milestones34[[#This Row],[Days]])=0,"",IF(AND(BC$7=$E15,$G15=1),Milestone_Marker,"")),"")</f>
        <v/>
      </c>
      <c r="BD15" s="96" t="str">
        <f ca="1">IFERROR(IF(LEN(Milestones34[[#This Row],[Days]])=0,"",IF(AND(BD$7=$E15,$G15=1),Milestone_Marker,"")),"")</f>
        <v/>
      </c>
      <c r="BE15" s="96" t="str">
        <f ca="1">IFERROR(IF(LEN(Milestones34[[#This Row],[Days]])=0,"",IF(AND(BE$7=$E15,$G15=1),Milestone_Marker,"")),"")</f>
        <v/>
      </c>
      <c r="BF15" s="96" t="str">
        <f ca="1">IFERROR(IF(LEN(Milestones34[[#This Row],[Days]])=0,"",IF(AND(BF$7=$E15,$G15=1),Milestone_Marker,"")),"")</f>
        <v/>
      </c>
      <c r="BG15" s="96" t="str">
        <f ca="1">IFERROR(IF(LEN(Milestones34[[#This Row],[Days]])=0,"",IF(AND(BG$7=$E15,$G15=1),Milestone_Marker,"")),"")</f>
        <v/>
      </c>
      <c r="BH15" s="96" t="str">
        <f ca="1">IFERROR(IF(LEN(Milestones34[[#This Row],[Days]])=0,"",IF(AND(BH$7=$E15,$G15=1),Milestone_Marker,"")),"")</f>
        <v/>
      </c>
      <c r="BI15" s="96" t="str">
        <f ca="1">IFERROR(IF(LEN(Milestones34[[#This Row],[Days]])=0,"",IF(AND(BI$7=$E15,$G15=1),Milestone_Marker,"")),"")</f>
        <v/>
      </c>
      <c r="BJ15" s="96" t="str">
        <f ca="1">IFERROR(IF(LEN(Milestones34[[#This Row],[Days]])=0,"",IF(AND(BJ$7=$E15,$G15=1),Milestone_Marker,"")),"")</f>
        <v/>
      </c>
      <c r="BK15" s="96" t="str">
        <f ca="1">IFERROR(IF(LEN(Milestones34[[#This Row],[Days]])=0,"",IF(AND(BK$7=$E15,$G15=1),Milestone_Marker,"")),"")</f>
        <v/>
      </c>
      <c r="BL15" s="96" t="str">
        <f ca="1">IFERROR(IF(LEN(Milestones34[[#This Row],[Days]])=0,"",IF(AND(BL$7=$E15,$G15=1),Milestone_Marker,"")),"")</f>
        <v/>
      </c>
    </row>
    <row r="16" spans="1:64" s="60" customFormat="1" ht="30" customHeight="1" outlineLevel="1" x14ac:dyDescent="0.2">
      <c r="A16" s="45"/>
      <c r="B16" s="98" t="s">
        <v>22</v>
      </c>
      <c r="C16" s="92" t="s">
        <v>13</v>
      </c>
      <c r="D16" s="93">
        <v>1</v>
      </c>
      <c r="E16" s="94">
        <v>45560</v>
      </c>
      <c r="F16" s="94">
        <v>45585</v>
      </c>
      <c r="G16" s="89">
        <f>Milestones34[[#This Row],[End]]-Milestones34[[#This Row],[Start]]</f>
        <v>25</v>
      </c>
      <c r="H16" s="95"/>
      <c r="I16" s="96" t="str">
        <f ca="1">IFERROR(IF(LEN(Milestones34[[#This Row],[Days]])=0,"",IF(AND(I$7=$E16,$G16=1),Milestone_Marker,"")),"")</f>
        <v/>
      </c>
      <c r="J16" s="96" t="str">
        <f ca="1">IFERROR(IF(LEN(Milestones34[[#This Row],[Days]])=0,"",IF(AND(J$7=$E16,$G16=1),Milestone_Marker,"")),"")</f>
        <v/>
      </c>
      <c r="K16" s="96" t="str">
        <f ca="1">IFERROR(IF(LEN(Milestones34[[#This Row],[Days]])=0,"",IF(AND(K$7=$E16,$G16=1),Milestone_Marker,"")),"")</f>
        <v/>
      </c>
      <c r="L16" s="96" t="str">
        <f ca="1">IFERROR(IF(LEN(Milestones34[[#This Row],[Days]])=0,"",IF(AND(L$7=$E16,$G16=1),Milestone_Marker,"")),"")</f>
        <v/>
      </c>
      <c r="M16" s="96" t="str">
        <f ca="1">IFERROR(IF(LEN(Milestones34[[#This Row],[Days]])=0,"",IF(AND(M$7=$E16,$G16=1),Milestone_Marker,"")),"")</f>
        <v/>
      </c>
      <c r="N16" s="96" t="str">
        <f ca="1">IFERROR(IF(LEN(Milestones34[[#This Row],[Days]])=0,"",IF(AND(N$7=$E16,$G16=1),Milestone_Marker,"")),"")</f>
        <v/>
      </c>
      <c r="O16" s="96" t="str">
        <f ca="1">IFERROR(IF(LEN(Milestones34[[#This Row],[Days]])=0,"",IF(AND(O$7=$E16,$G16=1),Milestone_Marker,"")),"")</f>
        <v/>
      </c>
      <c r="P16" s="96" t="str">
        <f ca="1">IFERROR(IF(LEN(Milestones34[[#This Row],[Days]])=0,"",IF(AND(P$7=$E16,$G16=1),Milestone_Marker,"")),"")</f>
        <v/>
      </c>
      <c r="Q16" s="96" t="str">
        <f ca="1">IFERROR(IF(LEN(Milestones34[[#This Row],[Days]])=0,"",IF(AND(Q$7=$E16,$G16=1),Milestone_Marker,"")),"")</f>
        <v/>
      </c>
      <c r="R16" s="96" t="str">
        <f ca="1">IFERROR(IF(LEN(Milestones34[[#This Row],[Days]])=0,"",IF(AND(R$7=$E16,$G16=1),Milestone_Marker,"")),"")</f>
        <v/>
      </c>
      <c r="S16" s="96" t="str">
        <f ca="1">IFERROR(IF(LEN(Milestones34[[#This Row],[Days]])=0,"",IF(AND(S$7=$E16,$G16=1),Milestone_Marker,"")),"")</f>
        <v/>
      </c>
      <c r="T16" s="96" t="str">
        <f ca="1">IFERROR(IF(LEN(Milestones34[[#This Row],[Days]])=0,"",IF(AND(T$7=$E16,$G16=1),Milestone_Marker,"")),"")</f>
        <v/>
      </c>
      <c r="U16" s="96" t="str">
        <f ca="1">IFERROR(IF(LEN(Milestones34[[#This Row],[Days]])=0,"",IF(AND(U$7=$E16,$G16=1),Milestone_Marker,"")),"")</f>
        <v/>
      </c>
      <c r="V16" s="96" t="str">
        <f ca="1">IFERROR(IF(LEN(Milestones34[[#This Row],[Days]])=0,"",IF(AND(V$7=$E16,$G16=1),Milestone_Marker,"")),"")</f>
        <v/>
      </c>
      <c r="W16" s="96" t="str">
        <f ca="1">IFERROR(IF(LEN(Milestones34[[#This Row],[Days]])=0,"",IF(AND(W$7=$E16,$G16=1),Milestone_Marker,"")),"")</f>
        <v/>
      </c>
      <c r="X16" s="96" t="str">
        <f ca="1">IFERROR(IF(LEN(Milestones34[[#This Row],[Days]])=0,"",IF(AND(X$7=$E16,$G16=1),Milestone_Marker,"")),"")</f>
        <v/>
      </c>
      <c r="Y16" s="96" t="str">
        <f ca="1">IFERROR(IF(LEN(Milestones34[[#This Row],[Days]])=0,"",IF(AND(Y$7=$E16,$G16=1),Milestone_Marker,"")),"")</f>
        <v/>
      </c>
      <c r="Z16" s="96" t="str">
        <f ca="1">IFERROR(IF(LEN(Milestones34[[#This Row],[Days]])=0,"",IF(AND(Z$7=$E16,$G16=1),Milestone_Marker,"")),"")</f>
        <v/>
      </c>
      <c r="AA16" s="96" t="str">
        <f ca="1">IFERROR(IF(LEN(Milestones34[[#This Row],[Days]])=0,"",IF(AND(AA$7=$E16,$G16=1),Milestone_Marker,"")),"")</f>
        <v/>
      </c>
      <c r="AB16" s="96" t="str">
        <f ca="1">IFERROR(IF(LEN(Milestones34[[#This Row],[Days]])=0,"",IF(AND(AB$7=$E16,$G16=1),Milestone_Marker,"")),"")</f>
        <v/>
      </c>
      <c r="AC16" s="96" t="str">
        <f ca="1">IFERROR(IF(LEN(Milestones34[[#This Row],[Days]])=0,"",IF(AND(AC$7=$E16,$G16=1),Milestone_Marker,"")),"")</f>
        <v/>
      </c>
      <c r="AD16" s="96" t="str">
        <f ca="1">IFERROR(IF(LEN(Milestones34[[#This Row],[Days]])=0,"",IF(AND(AD$7=$E16,$G16=1),Milestone_Marker,"")),"")</f>
        <v/>
      </c>
      <c r="AE16" s="96" t="str">
        <f ca="1">IFERROR(IF(LEN(Milestones34[[#This Row],[Days]])=0,"",IF(AND(AE$7=$E16,$G16=1),Milestone_Marker,"")),"")</f>
        <v/>
      </c>
      <c r="AF16" s="96" t="str">
        <f ca="1">IFERROR(IF(LEN(Milestones34[[#This Row],[Days]])=0,"",IF(AND(AF$7=$E16,$G16=1),Milestone_Marker,"")),"")</f>
        <v/>
      </c>
      <c r="AG16" s="96" t="str">
        <f ca="1">IFERROR(IF(LEN(Milestones34[[#This Row],[Days]])=0,"",IF(AND(AG$7=$E16,$G16=1),Milestone_Marker,"")),"")</f>
        <v/>
      </c>
      <c r="AH16" s="96" t="str">
        <f ca="1">IFERROR(IF(LEN(Milestones34[[#This Row],[Days]])=0,"",IF(AND(AH$7=$E16,$G16=1),Milestone_Marker,"")),"")</f>
        <v/>
      </c>
      <c r="AI16" s="96" t="str">
        <f ca="1">IFERROR(IF(LEN(Milestones34[[#This Row],[Days]])=0,"",IF(AND(AI$7=$E16,$G16=1),Milestone_Marker,"")),"")</f>
        <v/>
      </c>
      <c r="AJ16" s="96" t="str">
        <f ca="1">IFERROR(IF(LEN(Milestones34[[#This Row],[Days]])=0,"",IF(AND(AJ$7=$E16,$G16=1),Milestone_Marker,"")),"")</f>
        <v/>
      </c>
      <c r="AK16" s="96" t="str">
        <f ca="1">IFERROR(IF(LEN(Milestones34[[#This Row],[Days]])=0,"",IF(AND(AK$7=$E16,$G16=1),Milestone_Marker,"")),"")</f>
        <v/>
      </c>
      <c r="AL16" s="96" t="str">
        <f ca="1">IFERROR(IF(LEN(Milestones34[[#This Row],[Days]])=0,"",IF(AND(AL$7=$E16,$G16=1),Milestone_Marker,"")),"")</f>
        <v/>
      </c>
      <c r="AM16" s="96" t="str">
        <f ca="1">IFERROR(IF(LEN(Milestones34[[#This Row],[Days]])=0,"",IF(AND(AM$7=$E16,$G16=1),Milestone_Marker,"")),"")</f>
        <v/>
      </c>
      <c r="AN16" s="96" t="str">
        <f ca="1">IFERROR(IF(LEN(Milestones34[[#This Row],[Days]])=0,"",IF(AND(AN$7=$E16,$G16=1),Milestone_Marker,"")),"")</f>
        <v/>
      </c>
      <c r="AO16" s="96" t="str">
        <f ca="1">IFERROR(IF(LEN(Milestones34[[#This Row],[Days]])=0,"",IF(AND(AO$7=$E16,$G16=1),Milestone_Marker,"")),"")</f>
        <v/>
      </c>
      <c r="AP16" s="96" t="str">
        <f ca="1">IFERROR(IF(LEN(Milestones34[[#This Row],[Days]])=0,"",IF(AND(AP$7=$E16,$G16=1),Milestone_Marker,"")),"")</f>
        <v/>
      </c>
      <c r="AQ16" s="96" t="str">
        <f ca="1">IFERROR(IF(LEN(Milestones34[[#This Row],[Days]])=0,"",IF(AND(AQ$7=$E16,$G16=1),Milestone_Marker,"")),"")</f>
        <v/>
      </c>
      <c r="AR16" s="96" t="str">
        <f ca="1">IFERROR(IF(LEN(Milestones34[[#This Row],[Days]])=0,"",IF(AND(AR$7=$E16,$G16=1),Milestone_Marker,"")),"")</f>
        <v/>
      </c>
      <c r="AS16" s="96" t="str">
        <f ca="1">IFERROR(IF(LEN(Milestones34[[#This Row],[Days]])=0,"",IF(AND(AS$7=$E16,$G16=1),Milestone_Marker,"")),"")</f>
        <v/>
      </c>
      <c r="AT16" s="96" t="str">
        <f ca="1">IFERROR(IF(LEN(Milestones34[[#This Row],[Days]])=0,"",IF(AND(AT$7=$E16,$G16=1),Milestone_Marker,"")),"")</f>
        <v/>
      </c>
      <c r="AU16" s="96" t="str">
        <f ca="1">IFERROR(IF(LEN(Milestones34[[#This Row],[Days]])=0,"",IF(AND(AU$7=$E16,$G16=1),Milestone_Marker,"")),"")</f>
        <v/>
      </c>
      <c r="AV16" s="96" t="str">
        <f ca="1">IFERROR(IF(LEN(Milestones34[[#This Row],[Days]])=0,"",IF(AND(AV$7=$E16,$G16=1),Milestone_Marker,"")),"")</f>
        <v/>
      </c>
      <c r="AW16" s="96" t="str">
        <f ca="1">IFERROR(IF(LEN(Milestones34[[#This Row],[Days]])=0,"",IF(AND(AW$7=$E16,$G16=1),Milestone_Marker,"")),"")</f>
        <v/>
      </c>
      <c r="AX16" s="96" t="str">
        <f ca="1">IFERROR(IF(LEN(Milestones34[[#This Row],[Days]])=0,"",IF(AND(AX$7=$E16,$G16=1),Milestone_Marker,"")),"")</f>
        <v/>
      </c>
      <c r="AY16" s="96" t="str">
        <f ca="1">IFERROR(IF(LEN(Milestones34[[#This Row],[Days]])=0,"",IF(AND(AY$7=$E16,$G16=1),Milestone_Marker,"")),"")</f>
        <v/>
      </c>
      <c r="AZ16" s="96" t="str">
        <f ca="1">IFERROR(IF(LEN(Milestones34[[#This Row],[Days]])=0,"",IF(AND(AZ$7=$E16,$G16=1),Milestone_Marker,"")),"")</f>
        <v/>
      </c>
      <c r="BA16" s="96" t="str">
        <f ca="1">IFERROR(IF(LEN(Milestones34[[#This Row],[Days]])=0,"",IF(AND(BA$7=$E16,$G16=1),Milestone_Marker,"")),"")</f>
        <v/>
      </c>
      <c r="BB16" s="96" t="str">
        <f ca="1">IFERROR(IF(LEN(Milestones34[[#This Row],[Days]])=0,"",IF(AND(BB$7=$E16,$G16=1),Milestone_Marker,"")),"")</f>
        <v/>
      </c>
      <c r="BC16" s="96" t="str">
        <f ca="1">IFERROR(IF(LEN(Milestones34[[#This Row],[Days]])=0,"",IF(AND(BC$7=$E16,$G16=1),Milestone_Marker,"")),"")</f>
        <v/>
      </c>
      <c r="BD16" s="96" t="str">
        <f ca="1">IFERROR(IF(LEN(Milestones34[[#This Row],[Days]])=0,"",IF(AND(BD$7=$E16,$G16=1),Milestone_Marker,"")),"")</f>
        <v/>
      </c>
      <c r="BE16" s="96" t="str">
        <f ca="1">IFERROR(IF(LEN(Milestones34[[#This Row],[Days]])=0,"",IF(AND(BE$7=$E16,$G16=1),Milestone_Marker,"")),"")</f>
        <v/>
      </c>
      <c r="BF16" s="96" t="str">
        <f ca="1">IFERROR(IF(LEN(Milestones34[[#This Row],[Days]])=0,"",IF(AND(BF$7=$E16,$G16=1),Milestone_Marker,"")),"")</f>
        <v/>
      </c>
      <c r="BG16" s="96" t="str">
        <f ca="1">IFERROR(IF(LEN(Milestones34[[#This Row],[Days]])=0,"",IF(AND(BG$7=$E16,$G16=1),Milestone_Marker,"")),"")</f>
        <v/>
      </c>
      <c r="BH16" s="96" t="str">
        <f ca="1">IFERROR(IF(LEN(Milestones34[[#This Row],[Days]])=0,"",IF(AND(BH$7=$E16,$G16=1),Milestone_Marker,"")),"")</f>
        <v/>
      </c>
      <c r="BI16" s="96" t="str">
        <f ca="1">IFERROR(IF(LEN(Milestones34[[#This Row],[Days]])=0,"",IF(AND(BI$7=$E16,$G16=1),Milestone_Marker,"")),"")</f>
        <v/>
      </c>
      <c r="BJ16" s="96" t="str">
        <f ca="1">IFERROR(IF(LEN(Milestones34[[#This Row],[Days]])=0,"",IF(AND(BJ$7=$E16,$G16=1),Milestone_Marker,"")),"")</f>
        <v/>
      </c>
      <c r="BK16" s="96" t="str">
        <f ca="1">IFERROR(IF(LEN(Milestones34[[#This Row],[Days]])=0,"",IF(AND(BK$7=$E16,$G16=1),Milestone_Marker,"")),"")</f>
        <v/>
      </c>
      <c r="BL16" s="96" t="str">
        <f ca="1">IFERROR(IF(LEN(Milestones34[[#This Row],[Days]])=0,"",IF(AND(BL$7=$E16,$G16=1),Milestone_Marker,"")),"")</f>
        <v/>
      </c>
    </row>
    <row r="17" spans="1:64" s="60" customFormat="1" ht="30" customHeight="1" outlineLevel="1" x14ac:dyDescent="0.2">
      <c r="A17" s="45"/>
      <c r="B17" s="98" t="s">
        <v>24</v>
      </c>
      <c r="C17" s="92" t="s">
        <v>13</v>
      </c>
      <c r="D17" s="93">
        <v>1</v>
      </c>
      <c r="E17" s="94">
        <v>45560</v>
      </c>
      <c r="F17" s="94">
        <v>45585</v>
      </c>
      <c r="G17" s="89">
        <f>Milestones34[[#This Row],[End]]-Milestones34[[#This Row],[Start]]</f>
        <v>25</v>
      </c>
      <c r="H17" s="95"/>
      <c r="I17" s="96"/>
      <c r="J17" s="96"/>
      <c r="K17" s="96"/>
      <c r="L17" s="96"/>
      <c r="M17" s="96"/>
      <c r="N17" s="96"/>
      <c r="O17" s="96"/>
      <c r="P17" s="96"/>
      <c r="Q17" s="96"/>
      <c r="R17" s="96"/>
      <c r="S17" s="96"/>
      <c r="T17" s="96"/>
      <c r="U17" s="96"/>
      <c r="V17" s="96"/>
      <c r="W17" s="96"/>
      <c r="X17" s="96"/>
      <c r="Y17" s="96"/>
      <c r="Z17" s="96"/>
      <c r="AA17" s="96"/>
      <c r="AB17" s="96"/>
      <c r="AC17" s="96"/>
      <c r="AD17" s="96"/>
      <c r="AE17" s="96"/>
      <c r="AF17" s="96"/>
      <c r="AG17" s="96"/>
      <c r="AH17" s="96"/>
      <c r="AI17" s="96"/>
      <c r="AJ17" s="96"/>
      <c r="AK17" s="96"/>
      <c r="AL17" s="96"/>
      <c r="AM17" s="96"/>
      <c r="AN17" s="96"/>
      <c r="AO17" s="96"/>
      <c r="AP17" s="96"/>
      <c r="AQ17" s="96"/>
      <c r="AR17" s="96"/>
      <c r="AS17" s="96"/>
      <c r="AT17" s="96"/>
      <c r="AU17" s="96"/>
      <c r="AV17" s="96"/>
      <c r="AW17" s="96"/>
      <c r="AX17" s="96"/>
      <c r="AY17" s="96"/>
      <c r="AZ17" s="96"/>
      <c r="BA17" s="96"/>
      <c r="BB17" s="96"/>
      <c r="BC17" s="96"/>
      <c r="BD17" s="96"/>
      <c r="BE17" s="96"/>
      <c r="BF17" s="96"/>
      <c r="BG17" s="96"/>
      <c r="BH17" s="96"/>
      <c r="BI17" s="96"/>
      <c r="BJ17" s="96"/>
      <c r="BK17" s="96"/>
      <c r="BL17" s="96"/>
    </row>
    <row r="18" spans="1:64" s="60" customFormat="1" ht="30" customHeight="1" outlineLevel="1" x14ac:dyDescent="0.2">
      <c r="A18" s="45"/>
      <c r="B18" s="98" t="s">
        <v>26</v>
      </c>
      <c r="C18" s="92" t="s">
        <v>27</v>
      </c>
      <c r="D18" s="93">
        <v>1</v>
      </c>
      <c r="E18" s="94">
        <v>45599</v>
      </c>
      <c r="F18" s="94">
        <v>45606</v>
      </c>
      <c r="G18" s="89">
        <f>Milestones34[[#This Row],[End]]-Milestones34[[#This Row],[Start]]</f>
        <v>7</v>
      </c>
      <c r="H18" s="95"/>
      <c r="I18" s="96"/>
      <c r="J18" s="96"/>
      <c r="K18" s="96"/>
      <c r="L18" s="96"/>
      <c r="M18" s="96"/>
      <c r="N18" s="96"/>
      <c r="O18" s="96"/>
      <c r="P18" s="96"/>
      <c r="Q18" s="96"/>
      <c r="R18" s="96"/>
      <c r="S18" s="96"/>
      <c r="T18" s="96"/>
      <c r="U18" s="96"/>
      <c r="V18" s="96"/>
      <c r="W18" s="96"/>
      <c r="X18" s="96"/>
      <c r="Y18" s="96"/>
      <c r="Z18" s="96"/>
      <c r="AA18" s="96"/>
      <c r="AB18" s="96"/>
      <c r="AC18" s="96"/>
      <c r="AD18" s="96"/>
      <c r="AE18" s="96"/>
      <c r="AF18" s="96"/>
      <c r="AG18" s="96"/>
      <c r="AH18" s="96"/>
      <c r="AI18" s="96"/>
      <c r="AJ18" s="96"/>
      <c r="AK18" s="96"/>
      <c r="AL18" s="96"/>
      <c r="AM18" s="96"/>
      <c r="AN18" s="96"/>
      <c r="AO18" s="96"/>
      <c r="AP18" s="96"/>
      <c r="AQ18" s="96"/>
      <c r="AR18" s="96"/>
      <c r="AS18" s="96"/>
      <c r="AT18" s="96"/>
      <c r="AU18" s="96"/>
      <c r="AV18" s="96"/>
      <c r="AW18" s="96"/>
      <c r="AX18" s="96"/>
      <c r="AY18" s="96"/>
      <c r="AZ18" s="96"/>
      <c r="BA18" s="96"/>
      <c r="BB18" s="96"/>
      <c r="BC18" s="96"/>
      <c r="BD18" s="96"/>
      <c r="BE18" s="96"/>
      <c r="BF18" s="96"/>
      <c r="BG18" s="96"/>
      <c r="BH18" s="96"/>
      <c r="BI18" s="96"/>
      <c r="BJ18" s="96"/>
      <c r="BK18" s="96"/>
      <c r="BL18" s="96"/>
    </row>
    <row r="19" spans="1:64" s="60" customFormat="1" ht="30" customHeight="1" outlineLevel="1" x14ac:dyDescent="0.2">
      <c r="A19" s="45"/>
      <c r="B19" s="97" t="s">
        <v>28</v>
      </c>
      <c r="C19" s="92" t="s">
        <v>10</v>
      </c>
      <c r="D19" s="93">
        <v>1</v>
      </c>
      <c r="E19" s="94">
        <v>45586</v>
      </c>
      <c r="F19" s="94">
        <v>45593</v>
      </c>
      <c r="G19" s="89">
        <f>Milestones34[[#This Row],[End]]-Milestones34[[#This Row],[Start]]</f>
        <v>7</v>
      </c>
      <c r="H19" s="95"/>
      <c r="I19" s="96"/>
      <c r="J19" s="96"/>
      <c r="K19" s="96"/>
      <c r="L19" s="96"/>
      <c r="M19" s="96"/>
      <c r="N19" s="96"/>
      <c r="O19" s="96"/>
      <c r="P19" s="96"/>
      <c r="Q19" s="96"/>
      <c r="R19" s="96"/>
      <c r="S19" s="96"/>
      <c r="T19" s="96"/>
      <c r="U19" s="96"/>
      <c r="V19" s="96"/>
      <c r="W19" s="96"/>
      <c r="X19" s="96"/>
      <c r="Y19" s="96"/>
      <c r="Z19" s="96"/>
      <c r="AA19" s="96"/>
      <c r="AB19" s="96"/>
      <c r="AC19" s="96"/>
      <c r="AD19" s="96"/>
      <c r="AE19" s="96"/>
      <c r="AF19" s="96"/>
      <c r="AG19" s="96"/>
      <c r="AH19" s="96"/>
      <c r="AI19" s="96"/>
      <c r="AJ19" s="96"/>
      <c r="AK19" s="96"/>
      <c r="AL19" s="96"/>
      <c r="AM19" s="96"/>
      <c r="AN19" s="96"/>
      <c r="AO19" s="96"/>
      <c r="AP19" s="96"/>
      <c r="AQ19" s="96"/>
      <c r="AR19" s="96"/>
      <c r="AS19" s="96"/>
      <c r="AT19" s="96"/>
      <c r="AU19" s="96"/>
      <c r="AV19" s="96"/>
      <c r="AW19" s="96"/>
      <c r="AX19" s="96"/>
      <c r="AY19" s="96"/>
      <c r="AZ19" s="96"/>
      <c r="BA19" s="96"/>
      <c r="BB19" s="96"/>
      <c r="BC19" s="96"/>
      <c r="BD19" s="96"/>
      <c r="BE19" s="96"/>
      <c r="BF19" s="96"/>
      <c r="BG19" s="96"/>
      <c r="BH19" s="96"/>
      <c r="BI19" s="96"/>
      <c r="BJ19" s="96"/>
      <c r="BK19" s="96"/>
      <c r="BL19" s="96"/>
    </row>
    <row r="20" spans="1:64" s="60" customFormat="1" ht="30" customHeight="1" outlineLevel="1" x14ac:dyDescent="0.2">
      <c r="A20" s="45"/>
      <c r="B20" s="97" t="s">
        <v>30</v>
      </c>
      <c r="C20" s="92" t="s">
        <v>31</v>
      </c>
      <c r="D20" s="93">
        <v>1</v>
      </c>
      <c r="E20" s="94">
        <v>45560</v>
      </c>
      <c r="F20" s="94">
        <v>45585</v>
      </c>
      <c r="G20" s="89">
        <f>Milestones34[[#This Row],[End]]-Milestones34[[#This Row],[Start]]</f>
        <v>25</v>
      </c>
      <c r="H20" s="95"/>
      <c r="I20" s="96"/>
      <c r="J20" s="96"/>
      <c r="K20" s="96"/>
      <c r="L20" s="96"/>
      <c r="M20" s="96"/>
      <c r="N20" s="96"/>
      <c r="O20" s="96"/>
      <c r="P20" s="96"/>
      <c r="Q20" s="96"/>
      <c r="R20" s="96"/>
      <c r="S20" s="96"/>
      <c r="T20" s="96"/>
      <c r="U20" s="96"/>
      <c r="V20" s="96"/>
      <c r="W20" s="96"/>
      <c r="X20" s="96"/>
      <c r="Y20" s="96"/>
      <c r="Z20" s="96"/>
      <c r="AA20" s="96"/>
      <c r="AB20" s="96"/>
      <c r="AC20" s="96"/>
      <c r="AD20" s="96"/>
      <c r="AE20" s="96"/>
      <c r="AF20" s="96"/>
      <c r="AG20" s="96"/>
      <c r="AH20" s="96"/>
      <c r="AI20" s="96"/>
      <c r="AJ20" s="96"/>
      <c r="AK20" s="96"/>
      <c r="AL20" s="96"/>
      <c r="AM20" s="96"/>
      <c r="AN20" s="96"/>
      <c r="AO20" s="96"/>
      <c r="AP20" s="96"/>
      <c r="AQ20" s="96"/>
      <c r="AR20" s="96"/>
      <c r="AS20" s="96"/>
      <c r="AT20" s="96"/>
      <c r="AU20" s="96"/>
      <c r="AV20" s="96"/>
      <c r="AW20" s="96"/>
      <c r="AX20" s="96"/>
      <c r="AY20" s="96"/>
      <c r="AZ20" s="96"/>
      <c r="BA20" s="96"/>
      <c r="BB20" s="96"/>
      <c r="BC20" s="96"/>
      <c r="BD20" s="96"/>
      <c r="BE20" s="96"/>
      <c r="BF20" s="96"/>
      <c r="BG20" s="96"/>
      <c r="BH20" s="96"/>
      <c r="BI20" s="96"/>
      <c r="BJ20" s="96"/>
      <c r="BK20" s="96"/>
      <c r="BL20" s="96"/>
    </row>
    <row r="21" spans="1:64" s="60" customFormat="1" ht="30" customHeight="1" outlineLevel="1" x14ac:dyDescent="0.2">
      <c r="A21" s="45"/>
      <c r="B21" s="98" t="s">
        <v>32</v>
      </c>
      <c r="C21" s="92" t="s">
        <v>33</v>
      </c>
      <c r="D21" s="93">
        <v>1</v>
      </c>
      <c r="E21" s="94">
        <v>45560</v>
      </c>
      <c r="F21" s="94">
        <v>45585</v>
      </c>
      <c r="G21" s="89">
        <f>Milestones34[[#This Row],[End]]-Milestones34[[#This Row],[Start]]</f>
        <v>25</v>
      </c>
      <c r="H21" s="95"/>
      <c r="I21" s="96"/>
      <c r="J21" s="96"/>
      <c r="K21" s="96"/>
      <c r="L21" s="96"/>
      <c r="M21" s="96"/>
      <c r="N21" s="96"/>
      <c r="O21" s="96"/>
      <c r="P21" s="96"/>
      <c r="Q21" s="96"/>
      <c r="R21" s="96"/>
      <c r="S21" s="96"/>
      <c r="T21" s="96"/>
      <c r="U21" s="96"/>
      <c r="V21" s="96"/>
      <c r="W21" s="96"/>
      <c r="X21" s="96"/>
      <c r="Y21" s="96"/>
      <c r="Z21" s="96"/>
      <c r="AA21" s="96"/>
      <c r="AB21" s="96"/>
      <c r="AC21" s="96"/>
      <c r="AD21" s="96"/>
      <c r="AE21" s="96"/>
      <c r="AF21" s="96"/>
      <c r="AG21" s="96"/>
      <c r="AH21" s="96"/>
      <c r="AI21" s="96"/>
      <c r="AJ21" s="96"/>
      <c r="AK21" s="96"/>
      <c r="AL21" s="96"/>
      <c r="AM21" s="96"/>
      <c r="AN21" s="96"/>
      <c r="AO21" s="96"/>
      <c r="AP21" s="96"/>
      <c r="AQ21" s="96"/>
      <c r="AR21" s="96"/>
      <c r="AS21" s="96"/>
      <c r="AT21" s="96"/>
      <c r="AU21" s="96"/>
      <c r="AV21" s="96"/>
      <c r="AW21" s="96"/>
      <c r="AX21" s="96"/>
      <c r="AY21" s="96"/>
      <c r="AZ21" s="96"/>
      <c r="BA21" s="96"/>
      <c r="BB21" s="96"/>
      <c r="BC21" s="96"/>
      <c r="BD21" s="96"/>
      <c r="BE21" s="96"/>
      <c r="BF21" s="96"/>
      <c r="BG21" s="96"/>
      <c r="BH21" s="96"/>
      <c r="BI21" s="96"/>
      <c r="BJ21" s="96"/>
      <c r="BK21" s="96"/>
      <c r="BL21" s="96"/>
    </row>
    <row r="22" spans="1:64" s="60" customFormat="1" ht="30" customHeight="1" outlineLevel="1" x14ac:dyDescent="0.2">
      <c r="A22" s="45"/>
      <c r="B22" s="98" t="s">
        <v>34</v>
      </c>
      <c r="C22" s="92" t="s">
        <v>35</v>
      </c>
      <c r="D22" s="93">
        <v>1</v>
      </c>
      <c r="E22" s="94">
        <v>45585</v>
      </c>
      <c r="F22" s="94">
        <v>45596</v>
      </c>
      <c r="G22" s="89">
        <f>Milestones34[[#This Row],[End]]-Milestones34[[#This Row],[Start]]</f>
        <v>11</v>
      </c>
      <c r="H22" s="95"/>
      <c r="I22" s="96"/>
      <c r="J22" s="96"/>
      <c r="K22" s="96"/>
      <c r="L22" s="96"/>
      <c r="M22" s="96"/>
      <c r="N22" s="96"/>
      <c r="O22" s="96"/>
      <c r="P22" s="96"/>
      <c r="Q22" s="96"/>
      <c r="R22" s="96"/>
      <c r="S22" s="96"/>
      <c r="T22" s="96"/>
      <c r="U22" s="96"/>
      <c r="V22" s="96"/>
      <c r="W22" s="96"/>
      <c r="X22" s="96"/>
      <c r="Y22" s="96"/>
      <c r="Z22" s="96"/>
      <c r="AA22" s="96"/>
      <c r="AB22" s="96"/>
      <c r="AC22" s="96"/>
      <c r="AD22" s="96"/>
      <c r="AE22" s="96"/>
      <c r="AF22" s="96"/>
      <c r="AG22" s="96"/>
      <c r="AH22" s="96"/>
      <c r="AI22" s="96"/>
      <c r="AJ22" s="96"/>
      <c r="AK22" s="96"/>
      <c r="AL22" s="96"/>
      <c r="AM22" s="96"/>
      <c r="AN22" s="96"/>
      <c r="AO22" s="96"/>
      <c r="AP22" s="96"/>
      <c r="AQ22" s="96"/>
      <c r="AR22" s="96"/>
      <c r="AS22" s="96"/>
      <c r="AT22" s="96"/>
      <c r="AU22" s="96"/>
      <c r="AV22" s="96"/>
      <c r="AW22" s="96"/>
      <c r="AX22" s="96"/>
      <c r="AY22" s="96"/>
      <c r="AZ22" s="96"/>
      <c r="BA22" s="96"/>
      <c r="BB22" s="96"/>
      <c r="BC22" s="96"/>
      <c r="BD22" s="96"/>
      <c r="BE22" s="96"/>
      <c r="BF22" s="96"/>
      <c r="BG22" s="96"/>
      <c r="BH22" s="96"/>
      <c r="BI22" s="96"/>
      <c r="BJ22" s="96"/>
      <c r="BK22" s="96"/>
      <c r="BL22" s="96"/>
    </row>
    <row r="23" spans="1:64" s="60" customFormat="1" ht="30" customHeight="1" outlineLevel="1" x14ac:dyDescent="0.2">
      <c r="A23" s="45"/>
      <c r="B23" s="98" t="s">
        <v>26</v>
      </c>
      <c r="C23" s="92" t="s">
        <v>27</v>
      </c>
      <c r="D23" s="93">
        <v>1</v>
      </c>
      <c r="E23" s="94">
        <v>45599</v>
      </c>
      <c r="F23" s="94">
        <v>45606</v>
      </c>
      <c r="G23" s="89">
        <f>Milestones34[[#This Row],[End]]-Milestones34[[#This Row],[Start]]</f>
        <v>7</v>
      </c>
      <c r="H23" s="95"/>
      <c r="I23" s="96"/>
      <c r="J23" s="96"/>
      <c r="K23" s="96"/>
      <c r="L23" s="96"/>
      <c r="M23" s="96"/>
      <c r="N23" s="96"/>
      <c r="O23" s="96"/>
      <c r="P23" s="96"/>
      <c r="Q23" s="96"/>
      <c r="R23" s="96"/>
      <c r="S23" s="96"/>
      <c r="T23" s="96"/>
      <c r="U23" s="96"/>
      <c r="V23" s="96"/>
      <c r="W23" s="96"/>
      <c r="X23" s="96"/>
      <c r="Y23" s="96"/>
      <c r="Z23" s="96"/>
      <c r="AA23" s="96"/>
      <c r="AB23" s="96"/>
      <c r="AC23" s="96"/>
      <c r="AD23" s="96"/>
      <c r="AE23" s="96"/>
      <c r="AF23" s="96"/>
      <c r="AG23" s="96"/>
      <c r="AH23" s="96"/>
      <c r="AI23" s="96"/>
      <c r="AJ23" s="96"/>
      <c r="AK23" s="96"/>
      <c r="AL23" s="96"/>
      <c r="AM23" s="96"/>
      <c r="AN23" s="96"/>
      <c r="AO23" s="96"/>
      <c r="AP23" s="96"/>
      <c r="AQ23" s="96"/>
      <c r="AR23" s="96"/>
      <c r="AS23" s="96"/>
      <c r="AT23" s="96"/>
      <c r="AU23" s="96"/>
      <c r="AV23" s="96"/>
      <c r="AW23" s="96"/>
      <c r="AX23" s="96"/>
      <c r="AY23" s="96"/>
      <c r="AZ23" s="96"/>
      <c r="BA23" s="96"/>
      <c r="BB23" s="96"/>
      <c r="BC23" s="96"/>
      <c r="BD23" s="96"/>
      <c r="BE23" s="96"/>
      <c r="BF23" s="96"/>
      <c r="BG23" s="96"/>
      <c r="BH23" s="96"/>
      <c r="BI23" s="96"/>
      <c r="BJ23" s="96"/>
      <c r="BK23" s="96"/>
      <c r="BL23" s="96"/>
    </row>
    <row r="24" spans="1:64" s="60" customFormat="1" ht="30" customHeight="1" outlineLevel="1" x14ac:dyDescent="0.2">
      <c r="A24" s="45"/>
      <c r="B24" s="97" t="s">
        <v>36</v>
      </c>
      <c r="C24" s="92" t="s">
        <v>31</v>
      </c>
      <c r="D24" s="93">
        <v>1</v>
      </c>
      <c r="E24" s="94">
        <v>45560</v>
      </c>
      <c r="F24" s="94">
        <v>45590</v>
      </c>
      <c r="G24" s="89">
        <f>Milestones34[[#This Row],[End]]-Milestones34[[#This Row],[Start]]</f>
        <v>30</v>
      </c>
      <c r="H24" s="95"/>
      <c r="I24" s="96"/>
      <c r="J24" s="96"/>
      <c r="K24" s="96"/>
      <c r="L24" s="96"/>
      <c r="M24" s="96"/>
      <c r="N24" s="96"/>
      <c r="O24" s="96"/>
      <c r="P24" s="96"/>
      <c r="Q24" s="96"/>
      <c r="R24" s="96"/>
      <c r="S24" s="96"/>
      <c r="T24" s="96"/>
      <c r="U24" s="96"/>
      <c r="V24" s="96"/>
      <c r="W24" s="96"/>
      <c r="X24" s="96"/>
      <c r="Y24" s="96"/>
      <c r="Z24" s="96"/>
      <c r="AA24" s="96"/>
      <c r="AB24" s="96"/>
      <c r="AC24" s="96"/>
      <c r="AD24" s="96"/>
      <c r="AE24" s="96"/>
      <c r="AF24" s="96"/>
      <c r="AG24" s="96"/>
      <c r="AH24" s="96"/>
      <c r="AI24" s="96"/>
      <c r="AJ24" s="96"/>
      <c r="AK24" s="96"/>
      <c r="AL24" s="96"/>
      <c r="AM24" s="96"/>
      <c r="AN24" s="96"/>
      <c r="AO24" s="96"/>
      <c r="AP24" s="96"/>
      <c r="AQ24" s="96"/>
      <c r="AR24" s="96"/>
      <c r="AS24" s="96"/>
      <c r="AT24" s="96"/>
      <c r="AU24" s="96"/>
      <c r="AV24" s="96"/>
      <c r="AW24" s="96"/>
      <c r="AX24" s="96"/>
      <c r="AY24" s="96"/>
      <c r="AZ24" s="96"/>
      <c r="BA24" s="96"/>
      <c r="BB24" s="96"/>
      <c r="BC24" s="96"/>
      <c r="BD24" s="96"/>
      <c r="BE24" s="96"/>
      <c r="BF24" s="96"/>
      <c r="BG24" s="96"/>
      <c r="BH24" s="96"/>
      <c r="BI24" s="96"/>
      <c r="BJ24" s="96"/>
      <c r="BK24" s="96"/>
      <c r="BL24" s="96"/>
    </row>
    <row r="25" spans="1:64" s="60" customFormat="1" ht="30" customHeight="1" outlineLevel="1" x14ac:dyDescent="0.2">
      <c r="A25" s="45"/>
      <c r="B25" s="98" t="s">
        <v>37</v>
      </c>
      <c r="C25" s="92" t="s">
        <v>33</v>
      </c>
      <c r="D25" s="93">
        <v>1</v>
      </c>
      <c r="E25" s="94">
        <v>45585</v>
      </c>
      <c r="F25" s="94">
        <v>45596</v>
      </c>
      <c r="G25" s="89">
        <f>Milestones34[[#This Row],[End]]-Milestones34[[#This Row],[Start]]</f>
        <v>11</v>
      </c>
      <c r="H25" s="95"/>
      <c r="I25" s="96"/>
      <c r="J25" s="96"/>
      <c r="K25" s="96"/>
      <c r="L25" s="96"/>
      <c r="M25" s="96"/>
      <c r="N25" s="96"/>
      <c r="O25" s="96"/>
      <c r="P25" s="96"/>
      <c r="Q25" s="96"/>
      <c r="R25" s="96"/>
      <c r="S25" s="96"/>
      <c r="T25" s="96"/>
      <c r="U25" s="96"/>
      <c r="V25" s="96"/>
      <c r="W25" s="96"/>
      <c r="X25" s="96"/>
      <c r="Y25" s="96"/>
      <c r="Z25" s="96"/>
      <c r="AA25" s="96"/>
      <c r="AB25" s="96"/>
      <c r="AC25" s="96"/>
      <c r="AD25" s="96"/>
      <c r="AE25" s="96"/>
      <c r="AF25" s="96"/>
      <c r="AG25" s="96"/>
      <c r="AH25" s="96"/>
      <c r="AI25" s="96"/>
      <c r="AJ25" s="96"/>
      <c r="AK25" s="96"/>
      <c r="AL25" s="96"/>
      <c r="AM25" s="96"/>
      <c r="AN25" s="96"/>
      <c r="AO25" s="96"/>
      <c r="AP25" s="96"/>
      <c r="AQ25" s="96"/>
      <c r="AR25" s="96"/>
      <c r="AS25" s="96"/>
      <c r="AT25" s="96"/>
      <c r="AU25" s="96"/>
      <c r="AV25" s="96"/>
      <c r="AW25" s="96"/>
      <c r="AX25" s="96"/>
      <c r="AY25" s="96"/>
      <c r="AZ25" s="96"/>
      <c r="BA25" s="96"/>
      <c r="BB25" s="96"/>
      <c r="BC25" s="96"/>
      <c r="BD25" s="96"/>
      <c r="BE25" s="96"/>
      <c r="BF25" s="96"/>
      <c r="BG25" s="96"/>
      <c r="BH25" s="96"/>
      <c r="BI25" s="96"/>
      <c r="BJ25" s="96"/>
      <c r="BK25" s="96"/>
      <c r="BL25" s="96"/>
    </row>
    <row r="26" spans="1:64" s="60" customFormat="1" ht="30" customHeight="1" outlineLevel="1" x14ac:dyDescent="0.2">
      <c r="A26" s="45"/>
      <c r="B26" s="98" t="s">
        <v>38</v>
      </c>
      <c r="C26" s="92" t="s">
        <v>35</v>
      </c>
      <c r="D26" s="93">
        <v>1</v>
      </c>
      <c r="E26" s="94">
        <v>45560</v>
      </c>
      <c r="F26" s="94">
        <v>45590</v>
      </c>
      <c r="G26" s="89">
        <f>Milestones34[[#This Row],[End]]-Milestones34[[#This Row],[Start]]</f>
        <v>30</v>
      </c>
      <c r="H26" s="95"/>
      <c r="I26" s="96"/>
      <c r="J26" s="96"/>
      <c r="K26" s="96"/>
      <c r="L26" s="96"/>
      <c r="M26" s="96"/>
      <c r="N26" s="96"/>
      <c r="O26" s="96"/>
      <c r="P26" s="96"/>
      <c r="Q26" s="96"/>
      <c r="R26" s="96"/>
      <c r="S26" s="96"/>
      <c r="T26" s="96"/>
      <c r="U26" s="96"/>
      <c r="V26" s="96"/>
      <c r="W26" s="96"/>
      <c r="X26" s="96"/>
      <c r="Y26" s="96"/>
      <c r="Z26" s="96"/>
      <c r="AA26" s="96"/>
      <c r="AB26" s="96"/>
      <c r="AC26" s="96"/>
      <c r="AD26" s="96"/>
      <c r="AE26" s="96"/>
      <c r="AF26" s="96"/>
      <c r="AG26" s="96"/>
      <c r="AH26" s="96"/>
      <c r="AI26" s="96"/>
      <c r="AJ26" s="96"/>
      <c r="AK26" s="96"/>
      <c r="AL26" s="96"/>
      <c r="AM26" s="96"/>
      <c r="AN26" s="96"/>
      <c r="AO26" s="96"/>
      <c r="AP26" s="96"/>
      <c r="AQ26" s="96"/>
      <c r="AR26" s="96"/>
      <c r="AS26" s="96"/>
      <c r="AT26" s="96"/>
      <c r="AU26" s="96"/>
      <c r="AV26" s="96"/>
      <c r="AW26" s="96"/>
      <c r="AX26" s="96"/>
      <c r="AY26" s="96"/>
      <c r="AZ26" s="96"/>
      <c r="BA26" s="96"/>
      <c r="BB26" s="96"/>
      <c r="BC26" s="96"/>
      <c r="BD26" s="96"/>
      <c r="BE26" s="96"/>
      <c r="BF26" s="96"/>
      <c r="BG26" s="96"/>
      <c r="BH26" s="96"/>
      <c r="BI26" s="96"/>
      <c r="BJ26" s="96"/>
      <c r="BK26" s="96"/>
      <c r="BL26" s="96"/>
    </row>
    <row r="27" spans="1:64" s="60" customFormat="1" ht="30" customHeight="1" outlineLevel="1" x14ac:dyDescent="0.2">
      <c r="A27" s="45"/>
      <c r="B27" s="98" t="s">
        <v>26</v>
      </c>
      <c r="C27" s="92" t="s">
        <v>27</v>
      </c>
      <c r="D27" s="93">
        <v>1</v>
      </c>
      <c r="E27" s="94">
        <v>45599</v>
      </c>
      <c r="F27" s="94">
        <v>45606</v>
      </c>
      <c r="G27" s="89">
        <f>Milestones34[[#This Row],[End]]-Milestones34[[#This Row],[Start]]</f>
        <v>7</v>
      </c>
      <c r="H27" s="95"/>
      <c r="I27" s="96"/>
      <c r="J27" s="96"/>
      <c r="K27" s="96"/>
      <c r="L27" s="96"/>
      <c r="M27" s="96"/>
      <c r="N27" s="96"/>
      <c r="O27" s="96"/>
      <c r="P27" s="96"/>
      <c r="Q27" s="96"/>
      <c r="R27" s="96"/>
      <c r="S27" s="96"/>
      <c r="T27" s="96"/>
      <c r="U27" s="96"/>
      <c r="V27" s="96"/>
      <c r="W27" s="96"/>
      <c r="X27" s="96"/>
      <c r="Y27" s="96"/>
      <c r="Z27" s="96"/>
      <c r="AA27" s="96"/>
      <c r="AB27" s="96"/>
      <c r="AC27" s="96"/>
      <c r="AD27" s="96"/>
      <c r="AE27" s="96"/>
      <c r="AF27" s="96"/>
      <c r="AG27" s="96"/>
      <c r="AH27" s="96"/>
      <c r="AI27" s="96"/>
      <c r="AJ27" s="96"/>
      <c r="AK27" s="96"/>
      <c r="AL27" s="96"/>
      <c r="AM27" s="96"/>
      <c r="AN27" s="96"/>
      <c r="AO27" s="96"/>
      <c r="AP27" s="96"/>
      <c r="AQ27" s="96"/>
      <c r="AR27" s="96"/>
      <c r="AS27" s="96"/>
      <c r="AT27" s="96"/>
      <c r="AU27" s="96"/>
      <c r="AV27" s="96"/>
      <c r="AW27" s="96"/>
      <c r="AX27" s="96"/>
      <c r="AY27" s="96"/>
      <c r="AZ27" s="96"/>
      <c r="BA27" s="96"/>
      <c r="BB27" s="96"/>
      <c r="BC27" s="96"/>
      <c r="BD27" s="96"/>
      <c r="BE27" s="96"/>
      <c r="BF27" s="96"/>
      <c r="BG27" s="96"/>
      <c r="BH27" s="96"/>
      <c r="BI27" s="96"/>
      <c r="BJ27" s="96"/>
      <c r="BK27" s="96"/>
      <c r="BL27" s="96"/>
    </row>
    <row r="28" spans="1:64" s="60" customFormat="1" ht="30" customHeight="1" outlineLevel="1" x14ac:dyDescent="0.2">
      <c r="A28" s="45"/>
      <c r="B28" s="98" t="s">
        <v>39</v>
      </c>
      <c r="C28" s="92" t="s">
        <v>27</v>
      </c>
      <c r="D28" s="93">
        <v>1</v>
      </c>
      <c r="E28" s="94">
        <v>45599</v>
      </c>
      <c r="F28" s="94">
        <v>45613</v>
      </c>
      <c r="G28" s="89">
        <f>Milestones34[[#This Row],[End]]-Milestones34[[#This Row],[Start]]</f>
        <v>14</v>
      </c>
      <c r="H28" s="95"/>
      <c r="I28" s="96"/>
      <c r="J28" s="96"/>
      <c r="K28" s="96"/>
      <c r="L28" s="96"/>
      <c r="M28" s="96"/>
      <c r="N28" s="96"/>
      <c r="O28" s="96"/>
      <c r="P28" s="96"/>
      <c r="Q28" s="96"/>
      <c r="R28" s="96"/>
      <c r="S28" s="96"/>
      <c r="T28" s="96"/>
      <c r="U28" s="96"/>
      <c r="V28" s="96"/>
      <c r="W28" s="96"/>
      <c r="X28" s="96"/>
      <c r="Y28" s="96"/>
      <c r="Z28" s="96"/>
      <c r="AA28" s="96"/>
      <c r="AB28" s="96"/>
      <c r="AC28" s="96"/>
      <c r="AD28" s="96"/>
      <c r="AE28" s="96"/>
      <c r="AF28" s="96"/>
      <c r="AG28" s="96"/>
      <c r="AH28" s="96"/>
      <c r="AI28" s="96"/>
      <c r="AJ28" s="96"/>
      <c r="AK28" s="96"/>
      <c r="AL28" s="96"/>
      <c r="AM28" s="96"/>
      <c r="AN28" s="96"/>
      <c r="AO28" s="96"/>
      <c r="AP28" s="96"/>
      <c r="AQ28" s="96"/>
      <c r="AR28" s="96"/>
      <c r="AS28" s="96"/>
      <c r="AT28" s="96"/>
      <c r="AU28" s="96"/>
      <c r="AV28" s="96"/>
      <c r="AW28" s="96"/>
      <c r="AX28" s="96"/>
      <c r="AY28" s="96"/>
      <c r="AZ28" s="96"/>
      <c r="BA28" s="96"/>
      <c r="BB28" s="96"/>
      <c r="BC28" s="96"/>
      <c r="BD28" s="96"/>
      <c r="BE28" s="96"/>
      <c r="BF28" s="96"/>
      <c r="BG28" s="96"/>
      <c r="BH28" s="96"/>
      <c r="BI28" s="96"/>
      <c r="BJ28" s="96"/>
      <c r="BK28" s="96"/>
      <c r="BL28" s="96"/>
    </row>
    <row r="29" spans="1:64" s="60" customFormat="1" ht="30" customHeight="1" outlineLevel="1" x14ac:dyDescent="0.2">
      <c r="A29" s="45"/>
      <c r="B29" s="91" t="s">
        <v>40</v>
      </c>
      <c r="C29" s="92" t="s">
        <v>13</v>
      </c>
      <c r="D29" s="93">
        <v>1</v>
      </c>
      <c r="E29" s="94">
        <v>45586</v>
      </c>
      <c r="F29" s="94">
        <v>45596</v>
      </c>
      <c r="G29" s="89">
        <f>Milestones34[[#This Row],[End]]-Milestones34[[#This Row],[Start]]</f>
        <v>10</v>
      </c>
      <c r="H29" s="95"/>
      <c r="I29" s="96"/>
      <c r="J29" s="96"/>
      <c r="K29" s="96"/>
      <c r="L29" s="96"/>
      <c r="M29" s="96"/>
      <c r="N29" s="96"/>
      <c r="O29" s="96"/>
      <c r="P29" s="96"/>
      <c r="Q29" s="96"/>
      <c r="R29" s="96"/>
      <c r="S29" s="96"/>
      <c r="T29" s="96"/>
      <c r="U29" s="96"/>
      <c r="V29" s="96"/>
      <c r="W29" s="96"/>
      <c r="X29" s="96"/>
      <c r="Y29" s="96"/>
      <c r="Z29" s="96"/>
      <c r="AA29" s="96"/>
      <c r="AB29" s="96"/>
      <c r="AC29" s="96"/>
      <c r="AD29" s="96"/>
      <c r="AE29" s="96"/>
      <c r="AF29" s="96"/>
      <c r="AG29" s="96"/>
      <c r="AH29" s="96"/>
      <c r="AI29" s="96"/>
      <c r="AJ29" s="96"/>
      <c r="AK29" s="96"/>
      <c r="AL29" s="96"/>
      <c r="AM29" s="96"/>
      <c r="AN29" s="96"/>
      <c r="AO29" s="96"/>
      <c r="AP29" s="96"/>
      <c r="AQ29" s="96"/>
      <c r="AR29" s="96"/>
      <c r="AS29" s="96"/>
      <c r="AT29" s="96"/>
      <c r="AU29" s="96"/>
      <c r="AV29" s="96"/>
      <c r="AW29" s="96"/>
      <c r="AX29" s="96"/>
      <c r="AY29" s="96"/>
      <c r="AZ29" s="96"/>
      <c r="BA29" s="96"/>
      <c r="BB29" s="96"/>
      <c r="BC29" s="96"/>
      <c r="BD29" s="96"/>
      <c r="BE29" s="96"/>
      <c r="BF29" s="96"/>
      <c r="BG29" s="96"/>
      <c r="BH29" s="96"/>
      <c r="BI29" s="96"/>
      <c r="BJ29" s="96"/>
      <c r="BK29" s="96"/>
      <c r="BL29" s="96"/>
    </row>
    <row r="30" spans="1:64" s="60" customFormat="1" ht="30" customHeight="1" x14ac:dyDescent="0.2">
      <c r="A30" s="55"/>
      <c r="B30" s="91" t="s">
        <v>100</v>
      </c>
      <c r="C30" s="92" t="s">
        <v>13</v>
      </c>
      <c r="D30" s="93">
        <v>1</v>
      </c>
      <c r="E30" s="94">
        <v>45586</v>
      </c>
      <c r="F30" s="94">
        <v>45593</v>
      </c>
      <c r="G30" s="89">
        <f>Milestones34[[#This Row],[End]]-Milestones34[[#This Row],[Start]]</f>
        <v>7</v>
      </c>
      <c r="H30" s="95"/>
      <c r="I30" s="96" t="str">
        <f ca="1">IFERROR(IF(LEN(Milestones34[[#This Row],[Days]])=0,"",IF(AND(I$7=$E30,$G30=1),Milestone_Marker,"")),"")</f>
        <v/>
      </c>
      <c r="J30" s="96" t="str">
        <f ca="1">IFERROR(IF(LEN(Milestones34[[#This Row],[Days]])=0,"",IF(AND(J$7=$E30,$G30=1),Milestone_Marker,"")),"")</f>
        <v/>
      </c>
      <c r="K30" s="96" t="str">
        <f ca="1">IFERROR(IF(LEN(Milestones34[[#This Row],[Days]])=0,"",IF(AND(K$7=$E30,$G30=1),Milestone_Marker,"")),"")</f>
        <v/>
      </c>
      <c r="L30" s="96" t="str">
        <f ca="1">IFERROR(IF(LEN(Milestones34[[#This Row],[Days]])=0,"",IF(AND(L$7=$E30,$G30=1),Milestone_Marker,"")),"")</f>
        <v/>
      </c>
      <c r="M30" s="96" t="str">
        <f ca="1">IFERROR(IF(LEN(Milestones34[[#This Row],[Days]])=0,"",IF(AND(M$7=$E30,$G30=1),Milestone_Marker,"")),"")</f>
        <v/>
      </c>
      <c r="N30" s="96" t="str">
        <f ca="1">IFERROR(IF(LEN(Milestones34[[#This Row],[Days]])=0,"",IF(AND(N$7=$E30,$G30=1),Milestone_Marker,"")),"")</f>
        <v/>
      </c>
      <c r="O30" s="96" t="str">
        <f ca="1">IFERROR(IF(LEN(Milestones34[[#This Row],[Days]])=0,"",IF(AND(O$7=$E30,$G30=1),Milestone_Marker,"")),"")</f>
        <v/>
      </c>
      <c r="P30" s="96" t="str">
        <f ca="1">IFERROR(IF(LEN(Milestones34[[#This Row],[Days]])=0,"",IF(AND(P$7=$E30,$G30=1),Milestone_Marker,"")),"")</f>
        <v/>
      </c>
      <c r="Q30" s="96" t="str">
        <f ca="1">IFERROR(IF(LEN(Milestones34[[#This Row],[Days]])=0,"",IF(AND(Q$7=$E30,$G30=1),Milestone_Marker,"")),"")</f>
        <v/>
      </c>
      <c r="R30" s="96" t="str">
        <f ca="1">IFERROR(IF(LEN(Milestones34[[#This Row],[Days]])=0,"",IF(AND(R$7=$E30,$G30=1),Milestone_Marker,"")),"")</f>
        <v/>
      </c>
      <c r="S30" s="96" t="str">
        <f ca="1">IFERROR(IF(LEN(Milestones34[[#This Row],[Days]])=0,"",IF(AND(S$7=$E30,$G30=1),Milestone_Marker,"")),"")</f>
        <v/>
      </c>
      <c r="T30" s="96" t="str">
        <f ca="1">IFERROR(IF(LEN(Milestones34[[#This Row],[Days]])=0,"",IF(AND(T$7=$E30,$G30=1),Milestone_Marker,"")),"")</f>
        <v/>
      </c>
      <c r="U30" s="96" t="str">
        <f ca="1">IFERROR(IF(LEN(Milestones34[[#This Row],[Days]])=0,"",IF(AND(U$7=$E30,$G30=1),Milestone_Marker,"")),"")</f>
        <v/>
      </c>
      <c r="V30" s="96" t="str">
        <f ca="1">IFERROR(IF(LEN(Milestones34[[#This Row],[Days]])=0,"",IF(AND(V$7=$E30,$G30=1),Milestone_Marker,"")),"")</f>
        <v/>
      </c>
      <c r="W30" s="96" t="str">
        <f ca="1">IFERROR(IF(LEN(Milestones34[[#This Row],[Days]])=0,"",IF(AND(W$7=$E30,$G30=1),Milestone_Marker,"")),"")</f>
        <v/>
      </c>
      <c r="X30" s="96" t="str">
        <f ca="1">IFERROR(IF(LEN(Milestones34[[#This Row],[Days]])=0,"",IF(AND(X$7=$E30,$G30=1),Milestone_Marker,"")),"")</f>
        <v/>
      </c>
      <c r="Y30" s="96" t="str">
        <f ca="1">IFERROR(IF(LEN(Milestones34[[#This Row],[Days]])=0,"",IF(AND(Y$7=$E30,$G30=1),Milestone_Marker,"")),"")</f>
        <v/>
      </c>
      <c r="Z30" s="96" t="str">
        <f ca="1">IFERROR(IF(LEN(Milestones34[[#This Row],[Days]])=0,"",IF(AND(Z$7=$E30,$G30=1),Milestone_Marker,"")),"")</f>
        <v/>
      </c>
      <c r="AA30" s="96" t="str">
        <f ca="1">IFERROR(IF(LEN(Milestones34[[#This Row],[Days]])=0,"",IF(AND(AA$7=$E30,$G30=1),Milestone_Marker,"")),"")</f>
        <v/>
      </c>
      <c r="AB30" s="96" t="str">
        <f ca="1">IFERROR(IF(LEN(Milestones34[[#This Row],[Days]])=0,"",IF(AND(AB$7=$E30,$G30=1),Milestone_Marker,"")),"")</f>
        <v/>
      </c>
      <c r="AC30" s="96" t="str">
        <f ca="1">IFERROR(IF(LEN(Milestones34[[#This Row],[Days]])=0,"",IF(AND(AC$7=$E30,$G30=1),Milestone_Marker,"")),"")</f>
        <v/>
      </c>
      <c r="AD30" s="96" t="str">
        <f ca="1">IFERROR(IF(LEN(Milestones34[[#This Row],[Days]])=0,"",IF(AND(AD$7=$E30,$G30=1),Milestone_Marker,"")),"")</f>
        <v/>
      </c>
      <c r="AE30" s="96" t="str">
        <f ca="1">IFERROR(IF(LEN(Milestones34[[#This Row],[Days]])=0,"",IF(AND(AE$7=$E30,$G30=1),Milestone_Marker,"")),"")</f>
        <v/>
      </c>
      <c r="AF30" s="96" t="str">
        <f ca="1">IFERROR(IF(LEN(Milestones34[[#This Row],[Days]])=0,"",IF(AND(AF$7=$E30,$G30=1),Milestone_Marker,"")),"")</f>
        <v/>
      </c>
      <c r="AG30" s="96" t="str">
        <f ca="1">IFERROR(IF(LEN(Milestones34[[#This Row],[Days]])=0,"",IF(AND(AG$7=$E30,$G30=1),Milestone_Marker,"")),"")</f>
        <v/>
      </c>
      <c r="AH30" s="96" t="str">
        <f ca="1">IFERROR(IF(LEN(Milestones34[[#This Row],[Days]])=0,"",IF(AND(AH$7=$E30,$G30=1),Milestone_Marker,"")),"")</f>
        <v/>
      </c>
      <c r="AI30" s="96" t="str">
        <f ca="1">IFERROR(IF(LEN(Milestones34[[#This Row],[Days]])=0,"",IF(AND(AI$7=$E30,$G30=1),Milestone_Marker,"")),"")</f>
        <v/>
      </c>
      <c r="AJ30" s="96" t="str">
        <f ca="1">IFERROR(IF(LEN(Milestones34[[#This Row],[Days]])=0,"",IF(AND(AJ$7=$E30,$G30=1),Milestone_Marker,"")),"")</f>
        <v/>
      </c>
      <c r="AK30" s="96" t="str">
        <f ca="1">IFERROR(IF(LEN(Milestones34[[#This Row],[Days]])=0,"",IF(AND(AK$7=$E30,$G30=1),Milestone_Marker,"")),"")</f>
        <v/>
      </c>
      <c r="AL30" s="96" t="str">
        <f ca="1">IFERROR(IF(LEN(Milestones34[[#This Row],[Days]])=0,"",IF(AND(AL$7=$E30,$G30=1),Milestone_Marker,"")),"")</f>
        <v/>
      </c>
      <c r="AM30" s="96" t="str">
        <f ca="1">IFERROR(IF(LEN(Milestones34[[#This Row],[Days]])=0,"",IF(AND(AM$7=$E30,$G30=1),Milestone_Marker,"")),"")</f>
        <v/>
      </c>
      <c r="AN30" s="96" t="str">
        <f ca="1">IFERROR(IF(LEN(Milestones34[[#This Row],[Days]])=0,"",IF(AND(AN$7=$E30,$G30=1),Milestone_Marker,"")),"")</f>
        <v/>
      </c>
      <c r="AO30" s="96" t="str">
        <f ca="1">IFERROR(IF(LEN(Milestones34[[#This Row],[Days]])=0,"",IF(AND(AO$7=$E30,$G30=1),Milestone_Marker,"")),"")</f>
        <v/>
      </c>
      <c r="AP30" s="96" t="str">
        <f ca="1">IFERROR(IF(LEN(Milestones34[[#This Row],[Days]])=0,"",IF(AND(AP$7=$E30,$G30=1),Milestone_Marker,"")),"")</f>
        <v/>
      </c>
      <c r="AQ30" s="96" t="str">
        <f ca="1">IFERROR(IF(LEN(Milestones34[[#This Row],[Days]])=0,"",IF(AND(AQ$7=$E30,$G30=1),Milestone_Marker,"")),"")</f>
        <v/>
      </c>
      <c r="AR30" s="96" t="str">
        <f ca="1">IFERROR(IF(LEN(Milestones34[[#This Row],[Days]])=0,"",IF(AND(AR$7=$E30,$G30=1),Milestone_Marker,"")),"")</f>
        <v/>
      </c>
      <c r="AS30" s="96" t="str">
        <f ca="1">IFERROR(IF(LEN(Milestones34[[#This Row],[Days]])=0,"",IF(AND(AS$7=$E30,$G30=1),Milestone_Marker,"")),"")</f>
        <v/>
      </c>
      <c r="AT30" s="96" t="str">
        <f ca="1">IFERROR(IF(LEN(Milestones34[[#This Row],[Days]])=0,"",IF(AND(AT$7=$E30,$G30=1),Milestone_Marker,"")),"")</f>
        <v/>
      </c>
      <c r="AU30" s="96" t="str">
        <f ca="1">IFERROR(IF(LEN(Milestones34[[#This Row],[Days]])=0,"",IF(AND(AU$7=$E30,$G30=1),Milestone_Marker,"")),"")</f>
        <v/>
      </c>
      <c r="AV30" s="96" t="str">
        <f ca="1">IFERROR(IF(LEN(Milestones34[[#This Row],[Days]])=0,"",IF(AND(AV$7=$E30,$G30=1),Milestone_Marker,"")),"")</f>
        <v/>
      </c>
      <c r="AW30" s="96" t="str">
        <f ca="1">IFERROR(IF(LEN(Milestones34[[#This Row],[Days]])=0,"",IF(AND(AW$7=$E30,$G30=1),Milestone_Marker,"")),"")</f>
        <v/>
      </c>
      <c r="AX30" s="96" t="str">
        <f ca="1">IFERROR(IF(LEN(Milestones34[[#This Row],[Days]])=0,"",IF(AND(AX$7=$E30,$G30=1),Milestone_Marker,"")),"")</f>
        <v/>
      </c>
      <c r="AY30" s="96" t="str">
        <f ca="1">IFERROR(IF(LEN(Milestones34[[#This Row],[Days]])=0,"",IF(AND(AY$7=$E30,$G30=1),Milestone_Marker,"")),"")</f>
        <v/>
      </c>
      <c r="AZ30" s="96" t="str">
        <f ca="1">IFERROR(IF(LEN(Milestones34[[#This Row],[Days]])=0,"",IF(AND(AZ$7=$E30,$G30=1),Milestone_Marker,"")),"")</f>
        <v/>
      </c>
      <c r="BA30" s="96" t="str">
        <f ca="1">IFERROR(IF(LEN(Milestones34[[#This Row],[Days]])=0,"",IF(AND(BA$7=$E30,$G30=1),Milestone_Marker,"")),"")</f>
        <v/>
      </c>
      <c r="BB30" s="96" t="str">
        <f ca="1">IFERROR(IF(LEN(Milestones34[[#This Row],[Days]])=0,"",IF(AND(BB$7=$E30,$G30=1),Milestone_Marker,"")),"")</f>
        <v/>
      </c>
      <c r="BC30" s="96" t="str">
        <f ca="1">IFERROR(IF(LEN(Milestones34[[#This Row],[Days]])=0,"",IF(AND(BC$7=$E30,$G30=1),Milestone_Marker,"")),"")</f>
        <v/>
      </c>
      <c r="BD30" s="96" t="str">
        <f ca="1">IFERROR(IF(LEN(Milestones34[[#This Row],[Days]])=0,"",IF(AND(BD$7=$E30,$G30=1),Milestone_Marker,"")),"")</f>
        <v/>
      </c>
      <c r="BE30" s="96" t="str">
        <f ca="1">IFERROR(IF(LEN(Milestones34[[#This Row],[Days]])=0,"",IF(AND(BE$7=$E30,$G30=1),Milestone_Marker,"")),"")</f>
        <v/>
      </c>
      <c r="BF30" s="96" t="str">
        <f ca="1">IFERROR(IF(LEN(Milestones34[[#This Row],[Days]])=0,"",IF(AND(BF$7=$E30,$G30=1),Milestone_Marker,"")),"")</f>
        <v/>
      </c>
      <c r="BG30" s="96" t="str">
        <f ca="1">IFERROR(IF(LEN(Milestones34[[#This Row],[Days]])=0,"",IF(AND(BG$7=$E30,$G30=1),Milestone_Marker,"")),"")</f>
        <v/>
      </c>
      <c r="BH30" s="96" t="str">
        <f ca="1">IFERROR(IF(LEN(Milestones34[[#This Row],[Days]])=0,"",IF(AND(BH$7=$E30,$G30=1),Milestone_Marker,"")),"")</f>
        <v/>
      </c>
      <c r="BI30" s="96" t="str">
        <f ca="1">IFERROR(IF(LEN(Milestones34[[#This Row],[Days]])=0,"",IF(AND(BI$7=$E30,$G30=1),Milestone_Marker,"")),"")</f>
        <v/>
      </c>
      <c r="BJ30" s="96" t="str">
        <f ca="1">IFERROR(IF(LEN(Milestones34[[#This Row],[Days]])=0,"",IF(AND(BJ$7=$E30,$G30=1),Milestone_Marker,"")),"")</f>
        <v/>
      </c>
      <c r="BK30" s="96" t="str">
        <f ca="1">IFERROR(IF(LEN(Milestones34[[#This Row],[Days]])=0,"",IF(AND(BK$7=$E30,$G30=1),Milestone_Marker,"")),"")</f>
        <v/>
      </c>
      <c r="BL30" s="96" t="str">
        <f ca="1">IFERROR(IF(LEN(Milestones34[[#This Row],[Days]])=0,"",IF(AND(BL$7=$E30,$G30=1),Milestone_Marker,"")),"")</f>
        <v/>
      </c>
    </row>
    <row r="31" spans="1:64" s="60" customFormat="1" ht="30" customHeight="1" outlineLevel="1" x14ac:dyDescent="0.2">
      <c r="A31" s="55"/>
      <c r="B31" s="97" t="s">
        <v>44</v>
      </c>
      <c r="C31" s="92" t="s">
        <v>13</v>
      </c>
      <c r="D31" s="93">
        <v>1</v>
      </c>
      <c r="E31" s="94">
        <v>45586</v>
      </c>
      <c r="F31" s="94">
        <v>45593</v>
      </c>
      <c r="G31" s="89">
        <f>Milestones34[[#This Row],[End]]-Milestones34[[#This Row],[Start]]</f>
        <v>7</v>
      </c>
      <c r="H31" s="95"/>
      <c r="I31" s="96" t="str">
        <f ca="1">IFERROR(IF(LEN(Milestones34[[#This Row],[Days]])=0,"",IF(AND(I$7=$E31,$G31=1),Milestone_Marker,"")),"")</f>
        <v/>
      </c>
      <c r="J31" s="96" t="str">
        <f ca="1">IFERROR(IF(LEN(Milestones34[[#This Row],[Days]])=0,"",IF(AND(J$7=$E31,$G31=1),Milestone_Marker,"")),"")</f>
        <v/>
      </c>
      <c r="K31" s="96" t="str">
        <f ca="1">IFERROR(IF(LEN(Milestones34[[#This Row],[Days]])=0,"",IF(AND(K$7=$E31,$G31=1),Milestone_Marker,"")),"")</f>
        <v/>
      </c>
      <c r="L31" s="96" t="str">
        <f ca="1">IFERROR(IF(LEN(Milestones34[[#This Row],[Days]])=0,"",IF(AND(L$7=$E31,$G31=1),Milestone_Marker,"")),"")</f>
        <v/>
      </c>
      <c r="M31" s="96" t="str">
        <f ca="1">IFERROR(IF(LEN(Milestones34[[#This Row],[Days]])=0,"",IF(AND(M$7=$E31,$G31=1),Milestone_Marker,"")),"")</f>
        <v/>
      </c>
      <c r="N31" s="96" t="str">
        <f ca="1">IFERROR(IF(LEN(Milestones34[[#This Row],[Days]])=0,"",IF(AND(N$7=$E31,$G31=1),Milestone_Marker,"")),"")</f>
        <v/>
      </c>
      <c r="O31" s="96" t="str">
        <f ca="1">IFERROR(IF(LEN(Milestones34[[#This Row],[Days]])=0,"",IF(AND(O$7=$E31,$G31=1),Milestone_Marker,"")),"")</f>
        <v/>
      </c>
      <c r="P31" s="96" t="str">
        <f ca="1">IFERROR(IF(LEN(Milestones34[[#This Row],[Days]])=0,"",IF(AND(P$7=$E31,$G31=1),Milestone_Marker,"")),"")</f>
        <v/>
      </c>
      <c r="Q31" s="96" t="str">
        <f ca="1">IFERROR(IF(LEN(Milestones34[[#This Row],[Days]])=0,"",IF(AND(Q$7=$E31,$G31=1),Milestone_Marker,"")),"")</f>
        <v/>
      </c>
      <c r="R31" s="96" t="str">
        <f ca="1">IFERROR(IF(LEN(Milestones34[[#This Row],[Days]])=0,"",IF(AND(R$7=$E31,$G31=1),Milestone_Marker,"")),"")</f>
        <v/>
      </c>
      <c r="S31" s="96" t="str">
        <f ca="1">IFERROR(IF(LEN(Milestones34[[#This Row],[Days]])=0,"",IF(AND(S$7=$E31,$G31=1),Milestone_Marker,"")),"")</f>
        <v/>
      </c>
      <c r="T31" s="96" t="str">
        <f ca="1">IFERROR(IF(LEN(Milestones34[[#This Row],[Days]])=0,"",IF(AND(T$7=$E31,$G31=1),Milestone_Marker,"")),"")</f>
        <v/>
      </c>
      <c r="U31" s="96" t="str">
        <f ca="1">IFERROR(IF(LEN(Milestones34[[#This Row],[Days]])=0,"",IF(AND(U$7=$E31,$G31=1),Milestone_Marker,"")),"")</f>
        <v/>
      </c>
      <c r="V31" s="96" t="str">
        <f ca="1">IFERROR(IF(LEN(Milestones34[[#This Row],[Days]])=0,"",IF(AND(V$7=$E31,$G31=1),Milestone_Marker,"")),"")</f>
        <v/>
      </c>
      <c r="W31" s="96" t="str">
        <f ca="1">IFERROR(IF(LEN(Milestones34[[#This Row],[Days]])=0,"",IF(AND(W$7=$E31,$G31=1),Milestone_Marker,"")),"")</f>
        <v/>
      </c>
      <c r="X31" s="96" t="str">
        <f ca="1">IFERROR(IF(LEN(Milestones34[[#This Row],[Days]])=0,"",IF(AND(X$7=$E31,$G31=1),Milestone_Marker,"")),"")</f>
        <v/>
      </c>
      <c r="Y31" s="96" t="str">
        <f ca="1">IFERROR(IF(LEN(Milestones34[[#This Row],[Days]])=0,"",IF(AND(Y$7=$E31,$G31=1),Milestone_Marker,"")),"")</f>
        <v/>
      </c>
      <c r="Z31" s="96" t="str">
        <f ca="1">IFERROR(IF(LEN(Milestones34[[#This Row],[Days]])=0,"",IF(AND(Z$7=$E31,$G31=1),Milestone_Marker,"")),"")</f>
        <v/>
      </c>
      <c r="AA31" s="96" t="str">
        <f ca="1">IFERROR(IF(LEN(Milestones34[[#This Row],[Days]])=0,"",IF(AND(AA$7=$E31,$G31=1),Milestone_Marker,"")),"")</f>
        <v/>
      </c>
      <c r="AB31" s="96" t="str">
        <f ca="1">IFERROR(IF(LEN(Milestones34[[#This Row],[Days]])=0,"",IF(AND(AB$7=$E31,$G31=1),Milestone_Marker,"")),"")</f>
        <v/>
      </c>
      <c r="AC31" s="96" t="str">
        <f ca="1">IFERROR(IF(LEN(Milestones34[[#This Row],[Days]])=0,"",IF(AND(AC$7=$E31,$G31=1),Milestone_Marker,"")),"")</f>
        <v/>
      </c>
      <c r="AD31" s="96" t="str">
        <f ca="1">IFERROR(IF(LEN(Milestones34[[#This Row],[Days]])=0,"",IF(AND(AD$7=$E31,$G31=1),Milestone_Marker,"")),"")</f>
        <v/>
      </c>
      <c r="AE31" s="96" t="str">
        <f ca="1">IFERROR(IF(LEN(Milestones34[[#This Row],[Days]])=0,"",IF(AND(AE$7=$E31,$G31=1),Milestone_Marker,"")),"")</f>
        <v/>
      </c>
      <c r="AF31" s="96" t="str">
        <f ca="1">IFERROR(IF(LEN(Milestones34[[#This Row],[Days]])=0,"",IF(AND(AF$7=$E31,$G31=1),Milestone_Marker,"")),"")</f>
        <v/>
      </c>
      <c r="AG31" s="96" t="str">
        <f ca="1">IFERROR(IF(LEN(Milestones34[[#This Row],[Days]])=0,"",IF(AND(AG$7=$E31,$G31=1),Milestone_Marker,"")),"")</f>
        <v/>
      </c>
      <c r="AH31" s="96" t="str">
        <f ca="1">IFERROR(IF(LEN(Milestones34[[#This Row],[Days]])=0,"",IF(AND(AH$7=$E31,$G31=1),Milestone_Marker,"")),"")</f>
        <v/>
      </c>
      <c r="AI31" s="96" t="str">
        <f ca="1">IFERROR(IF(LEN(Milestones34[[#This Row],[Days]])=0,"",IF(AND(AI$7=$E31,$G31=1),Milestone_Marker,"")),"")</f>
        <v/>
      </c>
      <c r="AJ31" s="96" t="str">
        <f ca="1">IFERROR(IF(LEN(Milestones34[[#This Row],[Days]])=0,"",IF(AND(AJ$7=$E31,$G31=1),Milestone_Marker,"")),"")</f>
        <v/>
      </c>
      <c r="AK31" s="96" t="str">
        <f ca="1">IFERROR(IF(LEN(Milestones34[[#This Row],[Days]])=0,"",IF(AND(AK$7=$E31,$G31=1),Milestone_Marker,"")),"")</f>
        <v/>
      </c>
      <c r="AL31" s="96" t="str">
        <f ca="1">IFERROR(IF(LEN(Milestones34[[#This Row],[Days]])=0,"",IF(AND(AL$7=$E31,$G31=1),Milestone_Marker,"")),"")</f>
        <v/>
      </c>
      <c r="AM31" s="96" t="str">
        <f ca="1">IFERROR(IF(LEN(Milestones34[[#This Row],[Days]])=0,"",IF(AND(AM$7=$E31,$G31=1),Milestone_Marker,"")),"")</f>
        <v/>
      </c>
      <c r="AN31" s="96" t="str">
        <f ca="1">IFERROR(IF(LEN(Milestones34[[#This Row],[Days]])=0,"",IF(AND(AN$7=$E31,$G31=1),Milestone_Marker,"")),"")</f>
        <v/>
      </c>
      <c r="AO31" s="96" t="str">
        <f ca="1">IFERROR(IF(LEN(Milestones34[[#This Row],[Days]])=0,"",IF(AND(AO$7=$E31,$G31=1),Milestone_Marker,"")),"")</f>
        <v/>
      </c>
      <c r="AP31" s="96" t="str">
        <f ca="1">IFERROR(IF(LEN(Milestones34[[#This Row],[Days]])=0,"",IF(AND(AP$7=$E31,$G31=1),Milestone_Marker,"")),"")</f>
        <v/>
      </c>
      <c r="AQ31" s="96" t="str">
        <f ca="1">IFERROR(IF(LEN(Milestones34[[#This Row],[Days]])=0,"",IF(AND(AQ$7=$E31,$G31=1),Milestone_Marker,"")),"")</f>
        <v/>
      </c>
      <c r="AR31" s="96" t="str">
        <f ca="1">IFERROR(IF(LEN(Milestones34[[#This Row],[Days]])=0,"",IF(AND(AR$7=$E31,$G31=1),Milestone_Marker,"")),"")</f>
        <v/>
      </c>
      <c r="AS31" s="96" t="str">
        <f ca="1">IFERROR(IF(LEN(Milestones34[[#This Row],[Days]])=0,"",IF(AND(AS$7=$E31,$G31=1),Milestone_Marker,"")),"")</f>
        <v/>
      </c>
      <c r="AT31" s="96" t="str">
        <f ca="1">IFERROR(IF(LEN(Milestones34[[#This Row],[Days]])=0,"",IF(AND(AT$7=$E31,$G31=1),Milestone_Marker,"")),"")</f>
        <v/>
      </c>
      <c r="AU31" s="96" t="str">
        <f ca="1">IFERROR(IF(LEN(Milestones34[[#This Row],[Days]])=0,"",IF(AND(AU$7=$E31,$G31=1),Milestone_Marker,"")),"")</f>
        <v/>
      </c>
      <c r="AV31" s="96" t="str">
        <f ca="1">IFERROR(IF(LEN(Milestones34[[#This Row],[Days]])=0,"",IF(AND(AV$7=$E31,$G31=1),Milestone_Marker,"")),"")</f>
        <v/>
      </c>
      <c r="AW31" s="96" t="str">
        <f ca="1">IFERROR(IF(LEN(Milestones34[[#This Row],[Days]])=0,"",IF(AND(AW$7=$E31,$G31=1),Milestone_Marker,"")),"")</f>
        <v/>
      </c>
      <c r="AX31" s="96" t="str">
        <f ca="1">IFERROR(IF(LEN(Milestones34[[#This Row],[Days]])=0,"",IF(AND(AX$7=$E31,$G31=1),Milestone_Marker,"")),"")</f>
        <v/>
      </c>
      <c r="AY31" s="96" t="str">
        <f ca="1">IFERROR(IF(LEN(Milestones34[[#This Row],[Days]])=0,"",IF(AND(AY$7=$E31,$G31=1),Milestone_Marker,"")),"")</f>
        <v/>
      </c>
      <c r="AZ31" s="96" t="str">
        <f ca="1">IFERROR(IF(LEN(Milestones34[[#This Row],[Days]])=0,"",IF(AND(AZ$7=$E31,$G31=1),Milestone_Marker,"")),"")</f>
        <v/>
      </c>
      <c r="BA31" s="96" t="str">
        <f ca="1">IFERROR(IF(LEN(Milestones34[[#This Row],[Days]])=0,"",IF(AND(BA$7=$E31,$G31=1),Milestone_Marker,"")),"")</f>
        <v/>
      </c>
      <c r="BB31" s="96" t="str">
        <f ca="1">IFERROR(IF(LEN(Milestones34[[#This Row],[Days]])=0,"",IF(AND(BB$7=$E31,$G31=1),Milestone_Marker,"")),"")</f>
        <v/>
      </c>
      <c r="BC31" s="96" t="str">
        <f ca="1">IFERROR(IF(LEN(Milestones34[[#This Row],[Days]])=0,"",IF(AND(BC$7=$E31,$G31=1),Milestone_Marker,"")),"")</f>
        <v/>
      </c>
      <c r="BD31" s="96" t="str">
        <f ca="1">IFERROR(IF(LEN(Milestones34[[#This Row],[Days]])=0,"",IF(AND(BD$7=$E31,$G31=1),Milestone_Marker,"")),"")</f>
        <v/>
      </c>
      <c r="BE31" s="96" t="str">
        <f ca="1">IFERROR(IF(LEN(Milestones34[[#This Row],[Days]])=0,"",IF(AND(BE$7=$E31,$G31=1),Milestone_Marker,"")),"")</f>
        <v/>
      </c>
      <c r="BF31" s="96" t="str">
        <f ca="1">IFERROR(IF(LEN(Milestones34[[#This Row],[Days]])=0,"",IF(AND(BF$7=$E31,$G31=1),Milestone_Marker,"")),"")</f>
        <v/>
      </c>
      <c r="BG31" s="96" t="str">
        <f ca="1">IFERROR(IF(LEN(Milestones34[[#This Row],[Days]])=0,"",IF(AND(BG$7=$E31,$G31=1),Milestone_Marker,"")),"")</f>
        <v/>
      </c>
      <c r="BH31" s="96" t="str">
        <f ca="1">IFERROR(IF(LEN(Milestones34[[#This Row],[Days]])=0,"",IF(AND(BH$7=$E31,$G31=1),Milestone_Marker,"")),"")</f>
        <v/>
      </c>
      <c r="BI31" s="96" t="str">
        <f ca="1">IFERROR(IF(LEN(Milestones34[[#This Row],[Days]])=0,"",IF(AND(BI$7=$E31,$G31=1),Milestone_Marker,"")),"")</f>
        <v/>
      </c>
      <c r="BJ31" s="96" t="str">
        <f ca="1">IFERROR(IF(LEN(Milestones34[[#This Row],[Days]])=0,"",IF(AND(BJ$7=$E31,$G31=1),Milestone_Marker,"")),"")</f>
        <v/>
      </c>
      <c r="BK31" s="96" t="str">
        <f ca="1">IFERROR(IF(LEN(Milestones34[[#This Row],[Days]])=0,"",IF(AND(BK$7=$E31,$G31=1),Milestone_Marker,"")),"")</f>
        <v/>
      </c>
      <c r="BL31" s="96" t="str">
        <f ca="1">IFERROR(IF(LEN(Milestones34[[#This Row],[Days]])=0,"",IF(AND(BL$7=$E31,$G31=1),Milestone_Marker,"")),"")</f>
        <v/>
      </c>
    </row>
    <row r="32" spans="1:64" s="60" customFormat="1" ht="30" customHeight="1" outlineLevel="1" x14ac:dyDescent="0.2">
      <c r="A32" s="45"/>
      <c r="B32" s="97" t="s">
        <v>46</v>
      </c>
      <c r="C32" s="92" t="s">
        <v>13</v>
      </c>
      <c r="D32" s="93">
        <v>1</v>
      </c>
      <c r="E32" s="94">
        <v>45586</v>
      </c>
      <c r="F32" s="94">
        <v>45593</v>
      </c>
      <c r="G32" s="89">
        <f>Milestones34[[#This Row],[End]]-Milestones34[[#This Row],[Start]]</f>
        <v>7</v>
      </c>
      <c r="H32" s="95"/>
      <c r="I32" s="96" t="str">
        <f ca="1">IFERROR(IF(LEN(Milestones34[[#This Row],[Days]])=0,"",IF(AND(I$7=$E32,$G32=1),Milestone_Marker,"")),"")</f>
        <v/>
      </c>
      <c r="J32" s="96" t="str">
        <f ca="1">IFERROR(IF(LEN(Milestones34[[#This Row],[Days]])=0,"",IF(AND(J$7=$E32,$G32=1),Milestone_Marker,"")),"")</f>
        <v/>
      </c>
      <c r="K32" s="96" t="str">
        <f ca="1">IFERROR(IF(LEN(Milestones34[[#This Row],[Days]])=0,"",IF(AND(K$7=$E32,$G32=1),Milestone_Marker,"")),"")</f>
        <v/>
      </c>
      <c r="L32" s="96" t="str">
        <f ca="1">IFERROR(IF(LEN(Milestones34[[#This Row],[Days]])=0,"",IF(AND(L$7=$E32,$G32=1),Milestone_Marker,"")),"")</f>
        <v/>
      </c>
      <c r="M32" s="96" t="str">
        <f ca="1">IFERROR(IF(LEN(Milestones34[[#This Row],[Days]])=0,"",IF(AND(M$7=$E32,$G32=1),Milestone_Marker,"")),"")</f>
        <v/>
      </c>
      <c r="N32" s="96" t="str">
        <f ca="1">IFERROR(IF(LEN(Milestones34[[#This Row],[Days]])=0,"",IF(AND(N$7=$E32,$G32=1),Milestone_Marker,"")),"")</f>
        <v/>
      </c>
      <c r="O32" s="96" t="str">
        <f ca="1">IFERROR(IF(LEN(Milestones34[[#This Row],[Days]])=0,"",IF(AND(O$7=$E32,$G32=1),Milestone_Marker,"")),"")</f>
        <v/>
      </c>
      <c r="P32" s="96" t="str">
        <f ca="1">IFERROR(IF(LEN(Milestones34[[#This Row],[Days]])=0,"",IF(AND(P$7=$E32,$G32=1),Milestone_Marker,"")),"")</f>
        <v/>
      </c>
      <c r="Q32" s="96" t="str">
        <f ca="1">IFERROR(IF(LEN(Milestones34[[#This Row],[Days]])=0,"",IF(AND(Q$7=$E32,$G32=1),Milestone_Marker,"")),"")</f>
        <v/>
      </c>
      <c r="R32" s="96" t="str">
        <f ca="1">IFERROR(IF(LEN(Milestones34[[#This Row],[Days]])=0,"",IF(AND(R$7=$E32,$G32=1),Milestone_Marker,"")),"")</f>
        <v/>
      </c>
      <c r="S32" s="96" t="str">
        <f ca="1">IFERROR(IF(LEN(Milestones34[[#This Row],[Days]])=0,"",IF(AND(S$7=$E32,$G32=1),Milestone_Marker,"")),"")</f>
        <v/>
      </c>
      <c r="T32" s="96" t="str">
        <f ca="1">IFERROR(IF(LEN(Milestones34[[#This Row],[Days]])=0,"",IF(AND(T$7=$E32,$G32=1),Milestone_Marker,"")),"")</f>
        <v/>
      </c>
      <c r="U32" s="96" t="str">
        <f ca="1">IFERROR(IF(LEN(Milestones34[[#This Row],[Days]])=0,"",IF(AND(U$7=$E32,$G32=1),Milestone_Marker,"")),"")</f>
        <v/>
      </c>
      <c r="V32" s="96" t="str">
        <f ca="1">IFERROR(IF(LEN(Milestones34[[#This Row],[Days]])=0,"",IF(AND(V$7=$E32,$G32=1),Milestone_Marker,"")),"")</f>
        <v/>
      </c>
      <c r="W32" s="96" t="str">
        <f ca="1">IFERROR(IF(LEN(Milestones34[[#This Row],[Days]])=0,"",IF(AND(W$7=$E32,$G32=1),Milestone_Marker,"")),"")</f>
        <v/>
      </c>
      <c r="X32" s="96" t="str">
        <f ca="1">IFERROR(IF(LEN(Milestones34[[#This Row],[Days]])=0,"",IF(AND(X$7=$E32,$G32=1),Milestone_Marker,"")),"")</f>
        <v/>
      </c>
      <c r="Y32" s="96" t="str">
        <f ca="1">IFERROR(IF(LEN(Milestones34[[#This Row],[Days]])=0,"",IF(AND(Y$7=$E32,$G32=1),Milestone_Marker,"")),"")</f>
        <v/>
      </c>
      <c r="Z32" s="96" t="str">
        <f ca="1">IFERROR(IF(LEN(Milestones34[[#This Row],[Days]])=0,"",IF(AND(Z$7=$E32,$G32=1),Milestone_Marker,"")),"")</f>
        <v/>
      </c>
      <c r="AA32" s="96" t="str">
        <f ca="1">IFERROR(IF(LEN(Milestones34[[#This Row],[Days]])=0,"",IF(AND(AA$7=$E32,$G32=1),Milestone_Marker,"")),"")</f>
        <v/>
      </c>
      <c r="AB32" s="96" t="str">
        <f ca="1">IFERROR(IF(LEN(Milestones34[[#This Row],[Days]])=0,"",IF(AND(AB$7=$E32,$G32=1),Milestone_Marker,"")),"")</f>
        <v/>
      </c>
      <c r="AC32" s="96" t="str">
        <f ca="1">IFERROR(IF(LEN(Milestones34[[#This Row],[Days]])=0,"",IF(AND(AC$7=$E32,$G32=1),Milestone_Marker,"")),"")</f>
        <v/>
      </c>
      <c r="AD32" s="96" t="str">
        <f ca="1">IFERROR(IF(LEN(Milestones34[[#This Row],[Days]])=0,"",IF(AND(AD$7=$E32,$G32=1),Milestone_Marker,"")),"")</f>
        <v/>
      </c>
      <c r="AE32" s="96" t="str">
        <f ca="1">IFERROR(IF(LEN(Milestones34[[#This Row],[Days]])=0,"",IF(AND(AE$7=$E32,$G32=1),Milestone_Marker,"")),"")</f>
        <v/>
      </c>
      <c r="AF32" s="96" t="str">
        <f ca="1">IFERROR(IF(LEN(Milestones34[[#This Row],[Days]])=0,"",IF(AND(AF$7=$E32,$G32=1),Milestone_Marker,"")),"")</f>
        <v/>
      </c>
      <c r="AG32" s="96" t="str">
        <f ca="1">IFERROR(IF(LEN(Milestones34[[#This Row],[Days]])=0,"",IF(AND(AG$7=$E32,$G32=1),Milestone_Marker,"")),"")</f>
        <v/>
      </c>
      <c r="AH32" s="96" t="str">
        <f ca="1">IFERROR(IF(LEN(Milestones34[[#This Row],[Days]])=0,"",IF(AND(AH$7=$E32,$G32=1),Milestone_Marker,"")),"")</f>
        <v/>
      </c>
      <c r="AI32" s="96" t="str">
        <f ca="1">IFERROR(IF(LEN(Milestones34[[#This Row],[Days]])=0,"",IF(AND(AI$7=$E32,$G32=1),Milestone_Marker,"")),"")</f>
        <v/>
      </c>
      <c r="AJ32" s="96" t="str">
        <f ca="1">IFERROR(IF(LEN(Milestones34[[#This Row],[Days]])=0,"",IF(AND(AJ$7=$E32,$G32=1),Milestone_Marker,"")),"")</f>
        <v/>
      </c>
      <c r="AK32" s="96" t="str">
        <f ca="1">IFERROR(IF(LEN(Milestones34[[#This Row],[Days]])=0,"",IF(AND(AK$7=$E32,$G32=1),Milestone_Marker,"")),"")</f>
        <v/>
      </c>
      <c r="AL32" s="96" t="str">
        <f ca="1">IFERROR(IF(LEN(Milestones34[[#This Row],[Days]])=0,"",IF(AND(AL$7=$E32,$G32=1),Milestone_Marker,"")),"")</f>
        <v/>
      </c>
      <c r="AM32" s="96" t="str">
        <f ca="1">IFERROR(IF(LEN(Milestones34[[#This Row],[Days]])=0,"",IF(AND(AM$7=$E32,$G32=1),Milestone_Marker,"")),"")</f>
        <v/>
      </c>
      <c r="AN32" s="96" t="str">
        <f ca="1">IFERROR(IF(LEN(Milestones34[[#This Row],[Days]])=0,"",IF(AND(AN$7=$E32,$G32=1),Milestone_Marker,"")),"")</f>
        <v/>
      </c>
      <c r="AO32" s="96" t="str">
        <f ca="1">IFERROR(IF(LEN(Milestones34[[#This Row],[Days]])=0,"",IF(AND(AO$7=$E32,$G32=1),Milestone_Marker,"")),"")</f>
        <v/>
      </c>
      <c r="AP32" s="96" t="str">
        <f ca="1">IFERROR(IF(LEN(Milestones34[[#This Row],[Days]])=0,"",IF(AND(AP$7=$E32,$G32=1),Milestone_Marker,"")),"")</f>
        <v/>
      </c>
      <c r="AQ32" s="96" t="str">
        <f ca="1">IFERROR(IF(LEN(Milestones34[[#This Row],[Days]])=0,"",IF(AND(AQ$7=$E32,$G32=1),Milestone_Marker,"")),"")</f>
        <v/>
      </c>
      <c r="AR32" s="96" t="str">
        <f ca="1">IFERROR(IF(LEN(Milestones34[[#This Row],[Days]])=0,"",IF(AND(AR$7=$E32,$G32=1),Milestone_Marker,"")),"")</f>
        <v/>
      </c>
      <c r="AS32" s="96" t="str">
        <f ca="1">IFERROR(IF(LEN(Milestones34[[#This Row],[Days]])=0,"",IF(AND(AS$7=$E32,$G32=1),Milestone_Marker,"")),"")</f>
        <v/>
      </c>
      <c r="AT32" s="96" t="str">
        <f ca="1">IFERROR(IF(LEN(Milestones34[[#This Row],[Days]])=0,"",IF(AND(AT$7=$E32,$G32=1),Milestone_Marker,"")),"")</f>
        <v/>
      </c>
      <c r="AU32" s="96" t="str">
        <f ca="1">IFERROR(IF(LEN(Milestones34[[#This Row],[Days]])=0,"",IF(AND(AU$7=$E32,$G32=1),Milestone_Marker,"")),"")</f>
        <v/>
      </c>
      <c r="AV32" s="96" t="str">
        <f ca="1">IFERROR(IF(LEN(Milestones34[[#This Row],[Days]])=0,"",IF(AND(AV$7=$E32,$G32=1),Milestone_Marker,"")),"")</f>
        <v/>
      </c>
      <c r="AW32" s="96" t="str">
        <f ca="1">IFERROR(IF(LEN(Milestones34[[#This Row],[Days]])=0,"",IF(AND(AW$7=$E32,$G32=1),Milestone_Marker,"")),"")</f>
        <v/>
      </c>
      <c r="AX32" s="96" t="str">
        <f ca="1">IFERROR(IF(LEN(Milestones34[[#This Row],[Days]])=0,"",IF(AND(AX$7=$E32,$G32=1),Milestone_Marker,"")),"")</f>
        <v/>
      </c>
      <c r="AY32" s="96" t="str">
        <f ca="1">IFERROR(IF(LEN(Milestones34[[#This Row],[Days]])=0,"",IF(AND(AY$7=$E32,$G32=1),Milestone_Marker,"")),"")</f>
        <v/>
      </c>
      <c r="AZ32" s="96" t="str">
        <f ca="1">IFERROR(IF(LEN(Milestones34[[#This Row],[Days]])=0,"",IF(AND(AZ$7=$E32,$G32=1),Milestone_Marker,"")),"")</f>
        <v/>
      </c>
      <c r="BA32" s="96" t="str">
        <f ca="1">IFERROR(IF(LEN(Milestones34[[#This Row],[Days]])=0,"",IF(AND(BA$7=$E32,$G32=1),Milestone_Marker,"")),"")</f>
        <v/>
      </c>
      <c r="BB32" s="96" t="str">
        <f ca="1">IFERROR(IF(LEN(Milestones34[[#This Row],[Days]])=0,"",IF(AND(BB$7=$E32,$G32=1),Milestone_Marker,"")),"")</f>
        <v/>
      </c>
      <c r="BC32" s="96" t="str">
        <f ca="1">IFERROR(IF(LEN(Milestones34[[#This Row],[Days]])=0,"",IF(AND(BC$7=$E32,$G32=1),Milestone_Marker,"")),"")</f>
        <v/>
      </c>
      <c r="BD32" s="96" t="str">
        <f ca="1">IFERROR(IF(LEN(Milestones34[[#This Row],[Days]])=0,"",IF(AND(BD$7=$E32,$G32=1),Milestone_Marker,"")),"")</f>
        <v/>
      </c>
      <c r="BE32" s="96" t="str">
        <f ca="1">IFERROR(IF(LEN(Milestones34[[#This Row],[Days]])=0,"",IF(AND(BE$7=$E32,$G32=1),Milestone_Marker,"")),"")</f>
        <v/>
      </c>
      <c r="BF32" s="96" t="str">
        <f ca="1">IFERROR(IF(LEN(Milestones34[[#This Row],[Days]])=0,"",IF(AND(BF$7=$E32,$G32=1),Milestone_Marker,"")),"")</f>
        <v/>
      </c>
      <c r="BG32" s="96" t="str">
        <f ca="1">IFERROR(IF(LEN(Milestones34[[#This Row],[Days]])=0,"",IF(AND(BG$7=$E32,$G32=1),Milestone_Marker,"")),"")</f>
        <v/>
      </c>
      <c r="BH32" s="96" t="str">
        <f ca="1">IFERROR(IF(LEN(Milestones34[[#This Row],[Days]])=0,"",IF(AND(BH$7=$E32,$G32=1),Milestone_Marker,"")),"")</f>
        <v/>
      </c>
      <c r="BI32" s="96" t="str">
        <f ca="1">IFERROR(IF(LEN(Milestones34[[#This Row],[Days]])=0,"",IF(AND(BI$7=$E32,$G32=1),Milestone_Marker,"")),"")</f>
        <v/>
      </c>
      <c r="BJ32" s="96" t="str">
        <f ca="1">IFERROR(IF(LEN(Milestones34[[#This Row],[Days]])=0,"",IF(AND(BJ$7=$E32,$G32=1),Milestone_Marker,"")),"")</f>
        <v/>
      </c>
      <c r="BK32" s="96" t="str">
        <f ca="1">IFERROR(IF(LEN(Milestones34[[#This Row],[Days]])=0,"",IF(AND(BK$7=$E32,$G32=1),Milestone_Marker,"")),"")</f>
        <v/>
      </c>
      <c r="BL32" s="96" t="str">
        <f ca="1">IFERROR(IF(LEN(Milestones34[[#This Row],[Days]])=0,"",IF(AND(BL$7=$E32,$G32=1),Milestone_Marker,"")),"")</f>
        <v/>
      </c>
    </row>
    <row r="33" spans="1:64" s="60" customFormat="1" ht="30" customHeight="1" outlineLevel="1" x14ac:dyDescent="0.2">
      <c r="A33" s="45"/>
      <c r="B33" s="97" t="s">
        <v>48</v>
      </c>
      <c r="C33" s="92" t="s">
        <v>27</v>
      </c>
      <c r="D33" s="93">
        <v>1</v>
      </c>
      <c r="E33" s="94">
        <v>45599</v>
      </c>
      <c r="F33" s="94">
        <v>45613</v>
      </c>
      <c r="G33" s="89">
        <f>Milestones34[[#This Row],[End]]-Milestones34[[#This Row],[Start]]</f>
        <v>14</v>
      </c>
      <c r="H33" s="95"/>
      <c r="I33" s="96" t="str">
        <f ca="1">IFERROR(IF(LEN(Milestones34[[#This Row],[Days]])=0,"",IF(AND(I$7=$E33,$G33=1),Milestone_Marker,"")),"")</f>
        <v/>
      </c>
      <c r="J33" s="96" t="str">
        <f ca="1">IFERROR(IF(LEN(Milestones34[[#This Row],[Days]])=0,"",IF(AND(J$7=$E33,$G33=1),Milestone_Marker,"")),"")</f>
        <v/>
      </c>
      <c r="K33" s="96" t="str">
        <f ca="1">IFERROR(IF(LEN(Milestones34[[#This Row],[Days]])=0,"",IF(AND(K$7=$E33,$G33=1),Milestone_Marker,"")),"")</f>
        <v/>
      </c>
      <c r="L33" s="96" t="str">
        <f ca="1">IFERROR(IF(LEN(Milestones34[[#This Row],[Days]])=0,"",IF(AND(L$7=$E33,$G33=1),Milestone_Marker,"")),"")</f>
        <v/>
      </c>
      <c r="M33" s="96" t="str">
        <f ca="1">IFERROR(IF(LEN(Milestones34[[#This Row],[Days]])=0,"",IF(AND(M$7=$E33,$G33=1),Milestone_Marker,"")),"")</f>
        <v/>
      </c>
      <c r="N33" s="96" t="str">
        <f ca="1">IFERROR(IF(LEN(Milestones34[[#This Row],[Days]])=0,"",IF(AND(N$7=$E33,$G33=1),Milestone_Marker,"")),"")</f>
        <v/>
      </c>
      <c r="O33" s="96" t="str">
        <f ca="1">IFERROR(IF(LEN(Milestones34[[#This Row],[Days]])=0,"",IF(AND(O$7=$E33,$G33=1),Milestone_Marker,"")),"")</f>
        <v/>
      </c>
      <c r="P33" s="96" t="str">
        <f ca="1">IFERROR(IF(LEN(Milestones34[[#This Row],[Days]])=0,"",IF(AND(P$7=$E33,$G33=1),Milestone_Marker,"")),"")</f>
        <v/>
      </c>
      <c r="Q33" s="96" t="str">
        <f ca="1">IFERROR(IF(LEN(Milestones34[[#This Row],[Days]])=0,"",IF(AND(Q$7=$E33,$G33=1),Milestone_Marker,"")),"")</f>
        <v/>
      </c>
      <c r="R33" s="96" t="str">
        <f ca="1">IFERROR(IF(LEN(Milestones34[[#This Row],[Days]])=0,"",IF(AND(R$7=$E33,$G33=1),Milestone_Marker,"")),"")</f>
        <v/>
      </c>
      <c r="S33" s="96" t="str">
        <f ca="1">IFERROR(IF(LEN(Milestones34[[#This Row],[Days]])=0,"",IF(AND(S$7=$E33,$G33=1),Milestone_Marker,"")),"")</f>
        <v/>
      </c>
      <c r="T33" s="96" t="str">
        <f ca="1">IFERROR(IF(LEN(Milestones34[[#This Row],[Days]])=0,"",IF(AND(T$7=$E33,$G33=1),Milestone_Marker,"")),"")</f>
        <v/>
      </c>
      <c r="U33" s="96" t="str">
        <f ca="1">IFERROR(IF(LEN(Milestones34[[#This Row],[Days]])=0,"",IF(AND(U$7=$E33,$G33=1),Milestone_Marker,"")),"")</f>
        <v/>
      </c>
      <c r="V33" s="96" t="str">
        <f ca="1">IFERROR(IF(LEN(Milestones34[[#This Row],[Days]])=0,"",IF(AND(V$7=$E33,$G33=1),Milestone_Marker,"")),"")</f>
        <v/>
      </c>
      <c r="W33" s="96" t="str">
        <f ca="1">IFERROR(IF(LEN(Milestones34[[#This Row],[Days]])=0,"",IF(AND(W$7=$E33,$G33=1),Milestone_Marker,"")),"")</f>
        <v/>
      </c>
      <c r="X33" s="96" t="str">
        <f ca="1">IFERROR(IF(LEN(Milestones34[[#This Row],[Days]])=0,"",IF(AND(X$7=$E33,$G33=1),Milestone_Marker,"")),"")</f>
        <v/>
      </c>
      <c r="Y33" s="96" t="str">
        <f ca="1">IFERROR(IF(LEN(Milestones34[[#This Row],[Days]])=0,"",IF(AND(Y$7=$E33,$G33=1),Milestone_Marker,"")),"")</f>
        <v/>
      </c>
      <c r="Z33" s="96" t="str">
        <f ca="1">IFERROR(IF(LEN(Milestones34[[#This Row],[Days]])=0,"",IF(AND(Z$7=$E33,$G33=1),Milestone_Marker,"")),"")</f>
        <v/>
      </c>
      <c r="AA33" s="96" t="str">
        <f ca="1">IFERROR(IF(LEN(Milestones34[[#This Row],[Days]])=0,"",IF(AND(AA$7=$E33,$G33=1),Milestone_Marker,"")),"")</f>
        <v/>
      </c>
      <c r="AB33" s="96" t="str">
        <f ca="1">IFERROR(IF(LEN(Milestones34[[#This Row],[Days]])=0,"",IF(AND(AB$7=$E33,$G33=1),Milestone_Marker,"")),"")</f>
        <v/>
      </c>
      <c r="AC33" s="96" t="str">
        <f ca="1">IFERROR(IF(LEN(Milestones34[[#This Row],[Days]])=0,"",IF(AND(AC$7=$E33,$G33=1),Milestone_Marker,"")),"")</f>
        <v/>
      </c>
      <c r="AD33" s="96" t="str">
        <f ca="1">IFERROR(IF(LEN(Milestones34[[#This Row],[Days]])=0,"",IF(AND(AD$7=$E33,$G33=1),Milestone_Marker,"")),"")</f>
        <v/>
      </c>
      <c r="AE33" s="96" t="str">
        <f ca="1">IFERROR(IF(LEN(Milestones34[[#This Row],[Days]])=0,"",IF(AND(AE$7=$E33,$G33=1),Milestone_Marker,"")),"")</f>
        <v/>
      </c>
      <c r="AF33" s="96" t="str">
        <f ca="1">IFERROR(IF(LEN(Milestones34[[#This Row],[Days]])=0,"",IF(AND(AF$7=$E33,$G33=1),Milestone_Marker,"")),"")</f>
        <v/>
      </c>
      <c r="AG33" s="96" t="str">
        <f ca="1">IFERROR(IF(LEN(Milestones34[[#This Row],[Days]])=0,"",IF(AND(AG$7=$E33,$G33=1),Milestone_Marker,"")),"")</f>
        <v/>
      </c>
      <c r="AH33" s="96" t="str">
        <f ca="1">IFERROR(IF(LEN(Milestones34[[#This Row],[Days]])=0,"",IF(AND(AH$7=$E33,$G33=1),Milestone_Marker,"")),"")</f>
        <v/>
      </c>
      <c r="AI33" s="96" t="str">
        <f ca="1">IFERROR(IF(LEN(Milestones34[[#This Row],[Days]])=0,"",IF(AND(AI$7=$E33,$G33=1),Milestone_Marker,"")),"")</f>
        <v/>
      </c>
      <c r="AJ33" s="96" t="str">
        <f ca="1">IFERROR(IF(LEN(Milestones34[[#This Row],[Days]])=0,"",IF(AND(AJ$7=$E33,$G33=1),Milestone_Marker,"")),"")</f>
        <v/>
      </c>
      <c r="AK33" s="96" t="str">
        <f ca="1">IFERROR(IF(LEN(Milestones34[[#This Row],[Days]])=0,"",IF(AND(AK$7=$E33,$G33=1),Milestone_Marker,"")),"")</f>
        <v/>
      </c>
      <c r="AL33" s="96" t="str">
        <f ca="1">IFERROR(IF(LEN(Milestones34[[#This Row],[Days]])=0,"",IF(AND(AL$7=$E33,$G33=1),Milestone_Marker,"")),"")</f>
        <v/>
      </c>
      <c r="AM33" s="96" t="str">
        <f ca="1">IFERROR(IF(LEN(Milestones34[[#This Row],[Days]])=0,"",IF(AND(AM$7=$E33,$G33=1),Milestone_Marker,"")),"")</f>
        <v/>
      </c>
      <c r="AN33" s="96" t="str">
        <f ca="1">IFERROR(IF(LEN(Milestones34[[#This Row],[Days]])=0,"",IF(AND(AN$7=$E33,$G33=1),Milestone_Marker,"")),"")</f>
        <v/>
      </c>
      <c r="AO33" s="96" t="str">
        <f ca="1">IFERROR(IF(LEN(Milestones34[[#This Row],[Days]])=0,"",IF(AND(AO$7=$E33,$G33=1),Milestone_Marker,"")),"")</f>
        <v/>
      </c>
      <c r="AP33" s="96" t="str">
        <f ca="1">IFERROR(IF(LEN(Milestones34[[#This Row],[Days]])=0,"",IF(AND(AP$7=$E33,$G33=1),Milestone_Marker,"")),"")</f>
        <v/>
      </c>
      <c r="AQ33" s="96" t="str">
        <f ca="1">IFERROR(IF(LEN(Milestones34[[#This Row],[Days]])=0,"",IF(AND(AQ$7=$E33,$G33=1),Milestone_Marker,"")),"")</f>
        <v/>
      </c>
      <c r="AR33" s="96" t="str">
        <f ca="1">IFERROR(IF(LEN(Milestones34[[#This Row],[Days]])=0,"",IF(AND(AR$7=$E33,$G33=1),Milestone_Marker,"")),"")</f>
        <v/>
      </c>
      <c r="AS33" s="96" t="str">
        <f ca="1">IFERROR(IF(LEN(Milestones34[[#This Row],[Days]])=0,"",IF(AND(AS$7=$E33,$G33=1),Milestone_Marker,"")),"")</f>
        <v/>
      </c>
      <c r="AT33" s="96" t="str">
        <f ca="1">IFERROR(IF(LEN(Milestones34[[#This Row],[Days]])=0,"",IF(AND(AT$7=$E33,$G33=1),Milestone_Marker,"")),"")</f>
        <v/>
      </c>
      <c r="AU33" s="96" t="str">
        <f ca="1">IFERROR(IF(LEN(Milestones34[[#This Row],[Days]])=0,"",IF(AND(AU$7=$E33,$G33=1),Milestone_Marker,"")),"")</f>
        <v/>
      </c>
      <c r="AV33" s="96" t="str">
        <f ca="1">IFERROR(IF(LEN(Milestones34[[#This Row],[Days]])=0,"",IF(AND(AV$7=$E33,$G33=1),Milestone_Marker,"")),"")</f>
        <v/>
      </c>
      <c r="AW33" s="96" t="str">
        <f ca="1">IFERROR(IF(LEN(Milestones34[[#This Row],[Days]])=0,"",IF(AND(AW$7=$E33,$G33=1),Milestone_Marker,"")),"")</f>
        <v/>
      </c>
      <c r="AX33" s="96" t="str">
        <f ca="1">IFERROR(IF(LEN(Milestones34[[#This Row],[Days]])=0,"",IF(AND(AX$7=$E33,$G33=1),Milestone_Marker,"")),"")</f>
        <v/>
      </c>
      <c r="AY33" s="96" t="str">
        <f ca="1">IFERROR(IF(LEN(Milestones34[[#This Row],[Days]])=0,"",IF(AND(AY$7=$E33,$G33=1),Milestone_Marker,"")),"")</f>
        <v/>
      </c>
      <c r="AZ33" s="96" t="str">
        <f ca="1">IFERROR(IF(LEN(Milestones34[[#This Row],[Days]])=0,"",IF(AND(AZ$7=$E33,$G33=1),Milestone_Marker,"")),"")</f>
        <v/>
      </c>
      <c r="BA33" s="96" t="str">
        <f ca="1">IFERROR(IF(LEN(Milestones34[[#This Row],[Days]])=0,"",IF(AND(BA$7=$E33,$G33=1),Milestone_Marker,"")),"")</f>
        <v/>
      </c>
      <c r="BB33" s="96" t="str">
        <f ca="1">IFERROR(IF(LEN(Milestones34[[#This Row],[Days]])=0,"",IF(AND(BB$7=$E33,$G33=1),Milestone_Marker,"")),"")</f>
        <v/>
      </c>
      <c r="BC33" s="96" t="str">
        <f ca="1">IFERROR(IF(LEN(Milestones34[[#This Row],[Days]])=0,"",IF(AND(BC$7=$E33,$G33=1),Milestone_Marker,"")),"")</f>
        <v/>
      </c>
      <c r="BD33" s="96" t="str">
        <f ca="1">IFERROR(IF(LEN(Milestones34[[#This Row],[Days]])=0,"",IF(AND(BD$7=$E33,$G33=1),Milestone_Marker,"")),"")</f>
        <v/>
      </c>
      <c r="BE33" s="96" t="str">
        <f ca="1">IFERROR(IF(LEN(Milestones34[[#This Row],[Days]])=0,"",IF(AND(BE$7=$E33,$G33=1),Milestone_Marker,"")),"")</f>
        <v/>
      </c>
      <c r="BF33" s="96" t="str">
        <f ca="1">IFERROR(IF(LEN(Milestones34[[#This Row],[Days]])=0,"",IF(AND(BF$7=$E33,$G33=1),Milestone_Marker,"")),"")</f>
        <v/>
      </c>
      <c r="BG33" s="96" t="str">
        <f ca="1">IFERROR(IF(LEN(Milestones34[[#This Row],[Days]])=0,"",IF(AND(BG$7=$E33,$G33=1),Milestone_Marker,"")),"")</f>
        <v/>
      </c>
      <c r="BH33" s="96" t="str">
        <f ca="1">IFERROR(IF(LEN(Milestones34[[#This Row],[Days]])=0,"",IF(AND(BH$7=$E33,$G33=1),Milestone_Marker,"")),"")</f>
        <v/>
      </c>
      <c r="BI33" s="96" t="str">
        <f ca="1">IFERROR(IF(LEN(Milestones34[[#This Row],[Days]])=0,"",IF(AND(BI$7=$E33,$G33=1),Milestone_Marker,"")),"")</f>
        <v/>
      </c>
      <c r="BJ33" s="96" t="str">
        <f ca="1">IFERROR(IF(LEN(Milestones34[[#This Row],[Days]])=0,"",IF(AND(BJ$7=$E33,$G33=1),Milestone_Marker,"")),"")</f>
        <v/>
      </c>
      <c r="BK33" s="96" t="str">
        <f ca="1">IFERROR(IF(LEN(Milestones34[[#This Row],[Days]])=0,"",IF(AND(BK$7=$E33,$G33=1),Milestone_Marker,"")),"")</f>
        <v/>
      </c>
      <c r="BL33" s="96" t="str">
        <f ca="1">IFERROR(IF(LEN(Milestones34[[#This Row],[Days]])=0,"",IF(AND(BL$7=$E33,$G33=1),Milestone_Marker,"")),"")</f>
        <v/>
      </c>
    </row>
    <row r="34" spans="1:64" s="60" customFormat="1" ht="30" customHeight="1" outlineLevel="1" x14ac:dyDescent="0.2">
      <c r="A34" s="45"/>
      <c r="B34" s="97" t="s">
        <v>50</v>
      </c>
      <c r="C34" s="92" t="s">
        <v>27</v>
      </c>
      <c r="D34" s="93">
        <v>1</v>
      </c>
      <c r="E34" s="94">
        <v>45617</v>
      </c>
      <c r="F34" s="94">
        <v>45626</v>
      </c>
      <c r="G34" s="89">
        <f>Milestones34[[#This Row],[End]]-Milestones34[[#This Row],[Start]]</f>
        <v>9</v>
      </c>
      <c r="H34" s="95"/>
      <c r="I34" s="96" t="str">
        <f ca="1">IFERROR(IF(LEN(Milestones34[[#This Row],[Days]])=0,"",IF(AND(I$7=$E34,$G34=1),Milestone_Marker,"")),"")</f>
        <v/>
      </c>
      <c r="J34" s="96" t="str">
        <f ca="1">IFERROR(IF(LEN(Milestones34[[#This Row],[Days]])=0,"",IF(AND(J$7=$E34,$G34=1),Milestone_Marker,"")),"")</f>
        <v/>
      </c>
      <c r="K34" s="96" t="str">
        <f ca="1">IFERROR(IF(LEN(Milestones34[[#This Row],[Days]])=0,"",IF(AND(K$7=$E34,$G34=1),Milestone_Marker,"")),"")</f>
        <v/>
      </c>
      <c r="L34" s="96" t="str">
        <f ca="1">IFERROR(IF(LEN(Milestones34[[#This Row],[Days]])=0,"",IF(AND(L$7=$E34,$G34=1),Milestone_Marker,"")),"")</f>
        <v/>
      </c>
      <c r="M34" s="96" t="str">
        <f ca="1">IFERROR(IF(LEN(Milestones34[[#This Row],[Days]])=0,"",IF(AND(M$7=$E34,$G34=1),Milestone_Marker,"")),"")</f>
        <v/>
      </c>
      <c r="N34" s="96" t="str">
        <f ca="1">IFERROR(IF(LEN(Milestones34[[#This Row],[Days]])=0,"",IF(AND(N$7=$E34,$G34=1),Milestone_Marker,"")),"")</f>
        <v/>
      </c>
      <c r="O34" s="96" t="str">
        <f ca="1">IFERROR(IF(LEN(Milestones34[[#This Row],[Days]])=0,"",IF(AND(O$7=$E34,$G34=1),Milestone_Marker,"")),"")</f>
        <v/>
      </c>
      <c r="P34" s="96" t="str">
        <f ca="1">IFERROR(IF(LEN(Milestones34[[#This Row],[Days]])=0,"",IF(AND(P$7=$E34,$G34=1),Milestone_Marker,"")),"")</f>
        <v/>
      </c>
      <c r="Q34" s="96" t="str">
        <f ca="1">IFERROR(IF(LEN(Milestones34[[#This Row],[Days]])=0,"",IF(AND(Q$7=$E34,$G34=1),Milestone_Marker,"")),"")</f>
        <v/>
      </c>
      <c r="R34" s="96" t="str">
        <f ca="1">IFERROR(IF(LEN(Milestones34[[#This Row],[Days]])=0,"",IF(AND(R$7=$E34,$G34=1),Milestone_Marker,"")),"")</f>
        <v/>
      </c>
      <c r="S34" s="96" t="str">
        <f ca="1">IFERROR(IF(LEN(Milestones34[[#This Row],[Days]])=0,"",IF(AND(S$7=$E34,$G34=1),Milestone_Marker,"")),"")</f>
        <v/>
      </c>
      <c r="T34" s="96" t="str">
        <f ca="1">IFERROR(IF(LEN(Milestones34[[#This Row],[Days]])=0,"",IF(AND(T$7=$E34,$G34=1),Milestone_Marker,"")),"")</f>
        <v/>
      </c>
      <c r="U34" s="96" t="str">
        <f ca="1">IFERROR(IF(LEN(Milestones34[[#This Row],[Days]])=0,"",IF(AND(U$7=$E34,$G34=1),Milestone_Marker,"")),"")</f>
        <v/>
      </c>
      <c r="V34" s="96" t="str">
        <f ca="1">IFERROR(IF(LEN(Milestones34[[#This Row],[Days]])=0,"",IF(AND(V$7=$E34,$G34=1),Milestone_Marker,"")),"")</f>
        <v/>
      </c>
      <c r="W34" s="96" t="str">
        <f ca="1">IFERROR(IF(LEN(Milestones34[[#This Row],[Days]])=0,"",IF(AND(W$7=$E34,$G34=1),Milestone_Marker,"")),"")</f>
        <v/>
      </c>
      <c r="X34" s="96" t="str">
        <f ca="1">IFERROR(IF(LEN(Milestones34[[#This Row],[Days]])=0,"",IF(AND(X$7=$E34,$G34=1),Milestone_Marker,"")),"")</f>
        <v/>
      </c>
      <c r="Y34" s="96" t="str">
        <f ca="1">IFERROR(IF(LEN(Milestones34[[#This Row],[Days]])=0,"",IF(AND(Y$7=$E34,$G34=1),Milestone_Marker,"")),"")</f>
        <v/>
      </c>
      <c r="Z34" s="96" t="str">
        <f ca="1">IFERROR(IF(LEN(Milestones34[[#This Row],[Days]])=0,"",IF(AND(Z$7=$E34,$G34=1),Milestone_Marker,"")),"")</f>
        <v/>
      </c>
      <c r="AA34" s="96" t="str">
        <f ca="1">IFERROR(IF(LEN(Milestones34[[#This Row],[Days]])=0,"",IF(AND(AA$7=$E34,$G34=1),Milestone_Marker,"")),"")</f>
        <v/>
      </c>
      <c r="AB34" s="96" t="str">
        <f ca="1">IFERROR(IF(LEN(Milestones34[[#This Row],[Days]])=0,"",IF(AND(AB$7=$E34,$G34=1),Milestone_Marker,"")),"")</f>
        <v/>
      </c>
      <c r="AC34" s="96" t="str">
        <f ca="1">IFERROR(IF(LEN(Milestones34[[#This Row],[Days]])=0,"",IF(AND(AC$7=$E34,$G34=1),Milestone_Marker,"")),"")</f>
        <v/>
      </c>
      <c r="AD34" s="96" t="str">
        <f ca="1">IFERROR(IF(LEN(Milestones34[[#This Row],[Days]])=0,"",IF(AND(AD$7=$E34,$G34=1),Milestone_Marker,"")),"")</f>
        <v/>
      </c>
      <c r="AE34" s="96" t="str">
        <f ca="1">IFERROR(IF(LEN(Milestones34[[#This Row],[Days]])=0,"",IF(AND(AE$7=$E34,$G34=1),Milestone_Marker,"")),"")</f>
        <v/>
      </c>
      <c r="AF34" s="96" t="str">
        <f ca="1">IFERROR(IF(LEN(Milestones34[[#This Row],[Days]])=0,"",IF(AND(AF$7=$E34,$G34=1),Milestone_Marker,"")),"")</f>
        <v/>
      </c>
      <c r="AG34" s="96" t="str">
        <f ca="1">IFERROR(IF(LEN(Milestones34[[#This Row],[Days]])=0,"",IF(AND(AG$7=$E34,$G34=1),Milestone_Marker,"")),"")</f>
        <v/>
      </c>
      <c r="AH34" s="96" t="str">
        <f ca="1">IFERROR(IF(LEN(Milestones34[[#This Row],[Days]])=0,"",IF(AND(AH$7=$E34,$G34=1),Milestone_Marker,"")),"")</f>
        <v/>
      </c>
      <c r="AI34" s="96" t="str">
        <f ca="1">IFERROR(IF(LEN(Milestones34[[#This Row],[Days]])=0,"",IF(AND(AI$7=$E34,$G34=1),Milestone_Marker,"")),"")</f>
        <v/>
      </c>
      <c r="AJ34" s="96" t="str">
        <f ca="1">IFERROR(IF(LEN(Milestones34[[#This Row],[Days]])=0,"",IF(AND(AJ$7=$E34,$G34=1),Milestone_Marker,"")),"")</f>
        <v/>
      </c>
      <c r="AK34" s="96" t="str">
        <f ca="1">IFERROR(IF(LEN(Milestones34[[#This Row],[Days]])=0,"",IF(AND(AK$7=$E34,$G34=1),Milestone_Marker,"")),"")</f>
        <v/>
      </c>
      <c r="AL34" s="96" t="str">
        <f ca="1">IFERROR(IF(LEN(Milestones34[[#This Row],[Days]])=0,"",IF(AND(AL$7=$E34,$G34=1),Milestone_Marker,"")),"")</f>
        <v/>
      </c>
      <c r="AM34" s="96" t="str">
        <f ca="1">IFERROR(IF(LEN(Milestones34[[#This Row],[Days]])=0,"",IF(AND(AM$7=$E34,$G34=1),Milestone_Marker,"")),"")</f>
        <v/>
      </c>
      <c r="AN34" s="96" t="str">
        <f ca="1">IFERROR(IF(LEN(Milestones34[[#This Row],[Days]])=0,"",IF(AND(AN$7=$E34,$G34=1),Milestone_Marker,"")),"")</f>
        <v/>
      </c>
      <c r="AO34" s="96" t="str">
        <f ca="1">IFERROR(IF(LEN(Milestones34[[#This Row],[Days]])=0,"",IF(AND(AO$7=$E34,$G34=1),Milestone_Marker,"")),"")</f>
        <v/>
      </c>
      <c r="AP34" s="96" t="str">
        <f ca="1">IFERROR(IF(LEN(Milestones34[[#This Row],[Days]])=0,"",IF(AND(AP$7=$E34,$G34=1),Milestone_Marker,"")),"")</f>
        <v/>
      </c>
      <c r="AQ34" s="96" t="str">
        <f ca="1">IFERROR(IF(LEN(Milestones34[[#This Row],[Days]])=0,"",IF(AND(AQ$7=$E34,$G34=1),Milestone_Marker,"")),"")</f>
        <v/>
      </c>
      <c r="AR34" s="96" t="str">
        <f ca="1">IFERROR(IF(LEN(Milestones34[[#This Row],[Days]])=0,"",IF(AND(AR$7=$E34,$G34=1),Milestone_Marker,"")),"")</f>
        <v/>
      </c>
      <c r="AS34" s="96" t="str">
        <f ca="1">IFERROR(IF(LEN(Milestones34[[#This Row],[Days]])=0,"",IF(AND(AS$7=$E34,$G34=1),Milestone_Marker,"")),"")</f>
        <v/>
      </c>
      <c r="AT34" s="96" t="str">
        <f ca="1">IFERROR(IF(LEN(Milestones34[[#This Row],[Days]])=0,"",IF(AND(AT$7=$E34,$G34=1),Milestone_Marker,"")),"")</f>
        <v/>
      </c>
      <c r="AU34" s="96" t="str">
        <f ca="1">IFERROR(IF(LEN(Milestones34[[#This Row],[Days]])=0,"",IF(AND(AU$7=$E34,$G34=1),Milestone_Marker,"")),"")</f>
        <v/>
      </c>
      <c r="AV34" s="96" t="str">
        <f ca="1">IFERROR(IF(LEN(Milestones34[[#This Row],[Days]])=0,"",IF(AND(AV$7=$E34,$G34=1),Milestone_Marker,"")),"")</f>
        <v/>
      </c>
      <c r="AW34" s="96" t="str">
        <f ca="1">IFERROR(IF(LEN(Milestones34[[#This Row],[Days]])=0,"",IF(AND(AW$7=$E34,$G34=1),Milestone_Marker,"")),"")</f>
        <v/>
      </c>
      <c r="AX34" s="96" t="str">
        <f ca="1">IFERROR(IF(LEN(Milestones34[[#This Row],[Days]])=0,"",IF(AND(AX$7=$E34,$G34=1),Milestone_Marker,"")),"")</f>
        <v/>
      </c>
      <c r="AY34" s="96" t="str">
        <f ca="1">IFERROR(IF(LEN(Milestones34[[#This Row],[Days]])=0,"",IF(AND(AY$7=$E34,$G34=1),Milestone_Marker,"")),"")</f>
        <v/>
      </c>
      <c r="AZ34" s="96" t="str">
        <f ca="1">IFERROR(IF(LEN(Milestones34[[#This Row],[Days]])=0,"",IF(AND(AZ$7=$E34,$G34=1),Milestone_Marker,"")),"")</f>
        <v/>
      </c>
      <c r="BA34" s="96" t="str">
        <f ca="1">IFERROR(IF(LEN(Milestones34[[#This Row],[Days]])=0,"",IF(AND(BA$7=$E34,$G34=1),Milestone_Marker,"")),"")</f>
        <v/>
      </c>
      <c r="BB34" s="96" t="str">
        <f ca="1">IFERROR(IF(LEN(Milestones34[[#This Row],[Days]])=0,"",IF(AND(BB$7=$E34,$G34=1),Milestone_Marker,"")),"")</f>
        <v/>
      </c>
      <c r="BC34" s="96" t="str">
        <f ca="1">IFERROR(IF(LEN(Milestones34[[#This Row],[Days]])=0,"",IF(AND(BC$7=$E34,$G34=1),Milestone_Marker,"")),"")</f>
        <v/>
      </c>
      <c r="BD34" s="96" t="str">
        <f ca="1">IFERROR(IF(LEN(Milestones34[[#This Row],[Days]])=0,"",IF(AND(BD$7=$E34,$G34=1),Milestone_Marker,"")),"")</f>
        <v/>
      </c>
      <c r="BE34" s="96" t="str">
        <f ca="1">IFERROR(IF(LEN(Milestones34[[#This Row],[Days]])=0,"",IF(AND(BE$7=$E34,$G34=1),Milestone_Marker,"")),"")</f>
        <v/>
      </c>
      <c r="BF34" s="96" t="str">
        <f ca="1">IFERROR(IF(LEN(Milestones34[[#This Row],[Days]])=0,"",IF(AND(BF$7=$E34,$G34=1),Milestone_Marker,"")),"")</f>
        <v/>
      </c>
      <c r="BG34" s="96" t="str">
        <f ca="1">IFERROR(IF(LEN(Milestones34[[#This Row],[Days]])=0,"",IF(AND(BG$7=$E34,$G34=1),Milestone_Marker,"")),"")</f>
        <v/>
      </c>
      <c r="BH34" s="96" t="str">
        <f ca="1">IFERROR(IF(LEN(Milestones34[[#This Row],[Days]])=0,"",IF(AND(BH$7=$E34,$G34=1),Milestone_Marker,"")),"")</f>
        <v/>
      </c>
      <c r="BI34" s="96" t="str">
        <f ca="1">IFERROR(IF(LEN(Milestones34[[#This Row],[Days]])=0,"",IF(AND(BI$7=$E34,$G34=1),Milestone_Marker,"")),"")</f>
        <v/>
      </c>
      <c r="BJ34" s="96" t="str">
        <f ca="1">IFERROR(IF(LEN(Milestones34[[#This Row],[Days]])=0,"",IF(AND(BJ$7=$E34,$G34=1),Milestone_Marker,"")),"")</f>
        <v/>
      </c>
      <c r="BK34" s="96" t="str">
        <f ca="1">IFERROR(IF(LEN(Milestones34[[#This Row],[Days]])=0,"",IF(AND(BK$7=$E34,$G34=1),Milestone_Marker,"")),"")</f>
        <v/>
      </c>
      <c r="BL34" s="96" t="str">
        <f ca="1">IFERROR(IF(LEN(Milestones34[[#This Row],[Days]])=0,"",IF(AND(BL$7=$E34,$G34=1),Milestone_Marker,"")),"")</f>
        <v/>
      </c>
    </row>
    <row r="35" spans="1:64" s="60" customFormat="1" ht="30" customHeight="1" outlineLevel="1" x14ac:dyDescent="0.2">
      <c r="A35" s="45"/>
      <c r="B35" s="98" t="s">
        <v>52</v>
      </c>
      <c r="C35" s="92" t="s">
        <v>27</v>
      </c>
      <c r="D35" s="93">
        <v>1</v>
      </c>
      <c r="E35" s="94">
        <v>45617</v>
      </c>
      <c r="F35" s="94">
        <v>45626</v>
      </c>
      <c r="G35" s="89">
        <f>Milestones34[[#This Row],[End]]-Milestones34[[#This Row],[Start]]</f>
        <v>9</v>
      </c>
      <c r="H35" s="95"/>
      <c r="I35" s="96" t="str">
        <f ca="1">IFERROR(IF(LEN(Milestones34[[#This Row],[Days]])=0,"",IF(AND(I$7=$E35,$G35=1),Milestone_Marker,"")),"")</f>
        <v/>
      </c>
      <c r="J35" s="96" t="str">
        <f ca="1">IFERROR(IF(LEN(Milestones34[[#This Row],[Days]])=0,"",IF(AND(J$7=$E35,$G35=1),Milestone_Marker,"")),"")</f>
        <v/>
      </c>
      <c r="K35" s="96" t="str">
        <f ca="1">IFERROR(IF(LEN(Milestones34[[#This Row],[Days]])=0,"",IF(AND(K$7=$E35,$G35=1),Milestone_Marker,"")),"")</f>
        <v/>
      </c>
      <c r="L35" s="96" t="str">
        <f ca="1">IFERROR(IF(LEN(Milestones34[[#This Row],[Days]])=0,"",IF(AND(L$7=$E35,$G35=1),Milestone_Marker,"")),"")</f>
        <v/>
      </c>
      <c r="M35" s="96" t="str">
        <f ca="1">IFERROR(IF(LEN(Milestones34[[#This Row],[Days]])=0,"",IF(AND(M$7=$E35,$G35=1),Milestone_Marker,"")),"")</f>
        <v/>
      </c>
      <c r="N35" s="96" t="str">
        <f ca="1">IFERROR(IF(LEN(Milestones34[[#This Row],[Days]])=0,"",IF(AND(N$7=$E35,$G35=1),Milestone_Marker,"")),"")</f>
        <v/>
      </c>
      <c r="O35" s="96" t="str">
        <f ca="1">IFERROR(IF(LEN(Milestones34[[#This Row],[Days]])=0,"",IF(AND(O$7=$E35,$G35=1),Milestone_Marker,"")),"")</f>
        <v/>
      </c>
      <c r="P35" s="96" t="str">
        <f ca="1">IFERROR(IF(LEN(Milestones34[[#This Row],[Days]])=0,"",IF(AND(P$7=$E35,$G35=1),Milestone_Marker,"")),"")</f>
        <v/>
      </c>
      <c r="Q35" s="96" t="str">
        <f ca="1">IFERROR(IF(LEN(Milestones34[[#This Row],[Days]])=0,"",IF(AND(Q$7=$E35,$G35=1),Milestone_Marker,"")),"")</f>
        <v/>
      </c>
      <c r="R35" s="96" t="str">
        <f ca="1">IFERROR(IF(LEN(Milestones34[[#This Row],[Days]])=0,"",IF(AND(R$7=$E35,$G35=1),Milestone_Marker,"")),"")</f>
        <v/>
      </c>
      <c r="S35" s="96" t="str">
        <f ca="1">IFERROR(IF(LEN(Milestones34[[#This Row],[Days]])=0,"",IF(AND(S$7=$E35,$G35=1),Milestone_Marker,"")),"")</f>
        <v/>
      </c>
      <c r="T35" s="96" t="str">
        <f ca="1">IFERROR(IF(LEN(Milestones34[[#This Row],[Days]])=0,"",IF(AND(T$7=$E35,$G35=1),Milestone_Marker,"")),"")</f>
        <v/>
      </c>
      <c r="U35" s="96" t="str">
        <f ca="1">IFERROR(IF(LEN(Milestones34[[#This Row],[Days]])=0,"",IF(AND(U$7=$E35,$G35=1),Milestone_Marker,"")),"")</f>
        <v/>
      </c>
      <c r="V35" s="96" t="str">
        <f ca="1">IFERROR(IF(LEN(Milestones34[[#This Row],[Days]])=0,"",IF(AND(V$7=$E35,$G35=1),Milestone_Marker,"")),"")</f>
        <v/>
      </c>
      <c r="W35" s="96" t="str">
        <f ca="1">IFERROR(IF(LEN(Milestones34[[#This Row],[Days]])=0,"",IF(AND(W$7=$E35,$G35=1),Milestone_Marker,"")),"")</f>
        <v/>
      </c>
      <c r="X35" s="96" t="str">
        <f ca="1">IFERROR(IF(LEN(Milestones34[[#This Row],[Days]])=0,"",IF(AND(X$7=$E35,$G35=1),Milestone_Marker,"")),"")</f>
        <v/>
      </c>
      <c r="Y35" s="96" t="str">
        <f ca="1">IFERROR(IF(LEN(Milestones34[[#This Row],[Days]])=0,"",IF(AND(Y$7=$E35,$G35=1),Milestone_Marker,"")),"")</f>
        <v/>
      </c>
      <c r="Z35" s="96" t="str">
        <f ca="1">IFERROR(IF(LEN(Milestones34[[#This Row],[Days]])=0,"",IF(AND(Z$7=$E35,$G35=1),Milestone_Marker,"")),"")</f>
        <v/>
      </c>
      <c r="AA35" s="96" t="str">
        <f ca="1">IFERROR(IF(LEN(Milestones34[[#This Row],[Days]])=0,"",IF(AND(AA$7=$E35,$G35=1),Milestone_Marker,"")),"")</f>
        <v/>
      </c>
      <c r="AB35" s="96" t="str">
        <f ca="1">IFERROR(IF(LEN(Milestones34[[#This Row],[Days]])=0,"",IF(AND(AB$7=$E35,$G35=1),Milestone_Marker,"")),"")</f>
        <v/>
      </c>
      <c r="AC35" s="96" t="str">
        <f ca="1">IFERROR(IF(LEN(Milestones34[[#This Row],[Days]])=0,"",IF(AND(AC$7=$E35,$G35=1),Milestone_Marker,"")),"")</f>
        <v/>
      </c>
      <c r="AD35" s="96" t="str">
        <f ca="1">IFERROR(IF(LEN(Milestones34[[#This Row],[Days]])=0,"",IF(AND(AD$7=$E35,$G35=1),Milestone_Marker,"")),"")</f>
        <v/>
      </c>
      <c r="AE35" s="96" t="str">
        <f ca="1">IFERROR(IF(LEN(Milestones34[[#This Row],[Days]])=0,"",IF(AND(AE$7=$E35,$G35=1),Milestone_Marker,"")),"")</f>
        <v/>
      </c>
      <c r="AF35" s="96" t="str">
        <f ca="1">IFERROR(IF(LEN(Milestones34[[#This Row],[Days]])=0,"",IF(AND(AF$7=$E35,$G35=1),Milestone_Marker,"")),"")</f>
        <v/>
      </c>
      <c r="AG35" s="96" t="str">
        <f ca="1">IFERROR(IF(LEN(Milestones34[[#This Row],[Days]])=0,"",IF(AND(AG$7=$E35,$G35=1),Milestone_Marker,"")),"")</f>
        <v/>
      </c>
      <c r="AH35" s="96" t="str">
        <f ca="1">IFERROR(IF(LEN(Milestones34[[#This Row],[Days]])=0,"",IF(AND(AH$7=$E35,$G35=1),Milestone_Marker,"")),"")</f>
        <v/>
      </c>
      <c r="AI35" s="96" t="str">
        <f ca="1">IFERROR(IF(LEN(Milestones34[[#This Row],[Days]])=0,"",IF(AND(AI$7=$E35,$G35=1),Milestone_Marker,"")),"")</f>
        <v/>
      </c>
      <c r="AJ35" s="96" t="str">
        <f ca="1">IFERROR(IF(LEN(Milestones34[[#This Row],[Days]])=0,"",IF(AND(AJ$7=$E35,$G35=1),Milestone_Marker,"")),"")</f>
        <v/>
      </c>
      <c r="AK35" s="96" t="str">
        <f ca="1">IFERROR(IF(LEN(Milestones34[[#This Row],[Days]])=0,"",IF(AND(AK$7=$E35,$G35=1),Milestone_Marker,"")),"")</f>
        <v/>
      </c>
      <c r="AL35" s="96" t="str">
        <f ca="1">IFERROR(IF(LEN(Milestones34[[#This Row],[Days]])=0,"",IF(AND(AL$7=$E35,$G35=1),Milestone_Marker,"")),"")</f>
        <v/>
      </c>
      <c r="AM35" s="96" t="str">
        <f ca="1">IFERROR(IF(LEN(Milestones34[[#This Row],[Days]])=0,"",IF(AND(AM$7=$E35,$G35=1),Milestone_Marker,"")),"")</f>
        <v/>
      </c>
      <c r="AN35" s="96" t="str">
        <f ca="1">IFERROR(IF(LEN(Milestones34[[#This Row],[Days]])=0,"",IF(AND(AN$7=$E35,$G35=1),Milestone_Marker,"")),"")</f>
        <v/>
      </c>
      <c r="AO35" s="96" t="str">
        <f ca="1">IFERROR(IF(LEN(Milestones34[[#This Row],[Days]])=0,"",IF(AND(AO$7=$E35,$G35=1),Milestone_Marker,"")),"")</f>
        <v/>
      </c>
      <c r="AP35" s="96" t="str">
        <f ca="1">IFERROR(IF(LEN(Milestones34[[#This Row],[Days]])=0,"",IF(AND(AP$7=$E35,$G35=1),Milestone_Marker,"")),"")</f>
        <v/>
      </c>
      <c r="AQ35" s="96" t="str">
        <f ca="1">IFERROR(IF(LEN(Milestones34[[#This Row],[Days]])=0,"",IF(AND(AQ$7=$E35,$G35=1),Milestone_Marker,"")),"")</f>
        <v/>
      </c>
      <c r="AR35" s="96" t="str">
        <f ca="1">IFERROR(IF(LEN(Milestones34[[#This Row],[Days]])=0,"",IF(AND(AR$7=$E35,$G35=1),Milestone_Marker,"")),"")</f>
        <v/>
      </c>
      <c r="AS35" s="96" t="str">
        <f ca="1">IFERROR(IF(LEN(Milestones34[[#This Row],[Days]])=0,"",IF(AND(AS$7=$E35,$G35=1),Milestone_Marker,"")),"")</f>
        <v/>
      </c>
      <c r="AT35" s="96" t="str">
        <f ca="1">IFERROR(IF(LEN(Milestones34[[#This Row],[Days]])=0,"",IF(AND(AT$7=$E35,$G35=1),Milestone_Marker,"")),"")</f>
        <v/>
      </c>
      <c r="AU35" s="96" t="str">
        <f ca="1">IFERROR(IF(LEN(Milestones34[[#This Row],[Days]])=0,"",IF(AND(AU$7=$E35,$G35=1),Milestone_Marker,"")),"")</f>
        <v/>
      </c>
      <c r="AV35" s="96" t="str">
        <f ca="1">IFERROR(IF(LEN(Milestones34[[#This Row],[Days]])=0,"",IF(AND(AV$7=$E35,$G35=1),Milestone_Marker,"")),"")</f>
        <v/>
      </c>
      <c r="AW35" s="96" t="str">
        <f ca="1">IFERROR(IF(LEN(Milestones34[[#This Row],[Days]])=0,"",IF(AND(AW$7=$E35,$G35=1),Milestone_Marker,"")),"")</f>
        <v/>
      </c>
      <c r="AX35" s="96" t="str">
        <f ca="1">IFERROR(IF(LEN(Milestones34[[#This Row],[Days]])=0,"",IF(AND(AX$7=$E35,$G35=1),Milestone_Marker,"")),"")</f>
        <v/>
      </c>
      <c r="AY35" s="96" t="str">
        <f ca="1">IFERROR(IF(LEN(Milestones34[[#This Row],[Days]])=0,"",IF(AND(AY$7=$E35,$G35=1),Milestone_Marker,"")),"")</f>
        <v/>
      </c>
      <c r="AZ35" s="96" t="str">
        <f ca="1">IFERROR(IF(LEN(Milestones34[[#This Row],[Days]])=0,"",IF(AND(AZ$7=$E35,$G35=1),Milestone_Marker,"")),"")</f>
        <v/>
      </c>
      <c r="BA35" s="96" t="str">
        <f ca="1">IFERROR(IF(LEN(Milestones34[[#This Row],[Days]])=0,"",IF(AND(BA$7=$E35,$G35=1),Milestone_Marker,"")),"")</f>
        <v/>
      </c>
      <c r="BB35" s="96" t="str">
        <f ca="1">IFERROR(IF(LEN(Milestones34[[#This Row],[Days]])=0,"",IF(AND(BB$7=$E35,$G35=1),Milestone_Marker,"")),"")</f>
        <v/>
      </c>
      <c r="BC35" s="96" t="str">
        <f ca="1">IFERROR(IF(LEN(Milestones34[[#This Row],[Days]])=0,"",IF(AND(BC$7=$E35,$G35=1),Milestone_Marker,"")),"")</f>
        <v/>
      </c>
      <c r="BD35" s="96" t="str">
        <f ca="1">IFERROR(IF(LEN(Milestones34[[#This Row],[Days]])=0,"",IF(AND(BD$7=$E35,$G35=1),Milestone_Marker,"")),"")</f>
        <v/>
      </c>
      <c r="BE35" s="96" t="str">
        <f ca="1">IFERROR(IF(LEN(Milestones34[[#This Row],[Days]])=0,"",IF(AND(BE$7=$E35,$G35=1),Milestone_Marker,"")),"")</f>
        <v/>
      </c>
      <c r="BF35" s="96" t="str">
        <f ca="1">IFERROR(IF(LEN(Milestones34[[#This Row],[Days]])=0,"",IF(AND(BF$7=$E35,$G35=1),Milestone_Marker,"")),"")</f>
        <v/>
      </c>
      <c r="BG35" s="96" t="str">
        <f ca="1">IFERROR(IF(LEN(Milestones34[[#This Row],[Days]])=0,"",IF(AND(BG$7=$E35,$G35=1),Milestone_Marker,"")),"")</f>
        <v/>
      </c>
      <c r="BH35" s="96" t="str">
        <f ca="1">IFERROR(IF(LEN(Milestones34[[#This Row],[Days]])=0,"",IF(AND(BH$7=$E35,$G35=1),Milestone_Marker,"")),"")</f>
        <v/>
      </c>
      <c r="BI35" s="96" t="str">
        <f ca="1">IFERROR(IF(LEN(Milestones34[[#This Row],[Days]])=0,"",IF(AND(BI$7=$E35,$G35=1),Milestone_Marker,"")),"")</f>
        <v/>
      </c>
      <c r="BJ35" s="96" t="str">
        <f ca="1">IFERROR(IF(LEN(Milestones34[[#This Row],[Days]])=0,"",IF(AND(BJ$7=$E35,$G35=1),Milestone_Marker,"")),"")</f>
        <v/>
      </c>
      <c r="BK35" s="96" t="str">
        <f ca="1">IFERROR(IF(LEN(Milestones34[[#This Row],[Days]])=0,"",IF(AND(BK$7=$E35,$G35=1),Milestone_Marker,"")),"")</f>
        <v/>
      </c>
      <c r="BL35" s="96" t="str">
        <f ca="1">IFERROR(IF(LEN(Milestones34[[#This Row],[Days]])=0,"",IF(AND(BL$7=$E35,$G35=1),Milestone_Marker,"")),"")</f>
        <v/>
      </c>
    </row>
    <row r="36" spans="1:64" s="60" customFormat="1" ht="30" customHeight="1" outlineLevel="1" x14ac:dyDescent="0.2">
      <c r="A36" s="45"/>
      <c r="B36" s="98" t="s">
        <v>53</v>
      </c>
      <c r="C36" s="92" t="s">
        <v>27</v>
      </c>
      <c r="D36" s="93">
        <v>1</v>
      </c>
      <c r="E36" s="94">
        <v>45617</v>
      </c>
      <c r="F36" s="94">
        <v>45626</v>
      </c>
      <c r="G36" s="89">
        <f>Milestones34[[#This Row],[End]]-Milestones34[[#This Row],[Start]]</f>
        <v>9</v>
      </c>
      <c r="H36" s="95"/>
      <c r="I36" s="96"/>
      <c r="J36" s="96"/>
      <c r="K36" s="96"/>
      <c r="L36" s="96"/>
      <c r="M36" s="96"/>
      <c r="N36" s="96"/>
      <c r="O36" s="96"/>
      <c r="P36" s="96"/>
      <c r="Q36" s="96"/>
      <c r="R36" s="96"/>
      <c r="S36" s="96"/>
      <c r="T36" s="96"/>
      <c r="U36" s="96"/>
      <c r="V36" s="96"/>
      <c r="W36" s="96"/>
      <c r="X36" s="96"/>
      <c r="Y36" s="96"/>
      <c r="Z36" s="96"/>
      <c r="AA36" s="96"/>
      <c r="AB36" s="96"/>
      <c r="AC36" s="96"/>
      <c r="AD36" s="96"/>
      <c r="AE36" s="96"/>
      <c r="AF36" s="96"/>
      <c r="AG36" s="96"/>
      <c r="AH36" s="96"/>
      <c r="AI36" s="96"/>
      <c r="AJ36" s="96"/>
      <c r="AK36" s="96"/>
      <c r="AL36" s="96"/>
      <c r="AM36" s="96"/>
      <c r="AN36" s="96"/>
      <c r="AO36" s="96"/>
      <c r="AP36" s="96"/>
      <c r="AQ36" s="96"/>
      <c r="AR36" s="96"/>
      <c r="AS36" s="96"/>
      <c r="AT36" s="96"/>
      <c r="AU36" s="96"/>
      <c r="AV36" s="96"/>
      <c r="AW36" s="96"/>
      <c r="AX36" s="96"/>
      <c r="AY36" s="96"/>
      <c r="AZ36" s="96"/>
      <c r="BA36" s="96"/>
      <c r="BB36" s="96"/>
      <c r="BC36" s="96"/>
      <c r="BD36" s="96"/>
      <c r="BE36" s="96"/>
      <c r="BF36" s="96"/>
      <c r="BG36" s="96"/>
      <c r="BH36" s="96"/>
      <c r="BI36" s="96"/>
      <c r="BJ36" s="96"/>
      <c r="BK36" s="96"/>
      <c r="BL36" s="96"/>
    </row>
    <row r="37" spans="1:64" s="60" customFormat="1" ht="30" customHeight="1" outlineLevel="1" x14ac:dyDescent="0.2">
      <c r="A37" s="45"/>
      <c r="B37" s="98" t="s">
        <v>54</v>
      </c>
      <c r="C37" s="92" t="s">
        <v>27</v>
      </c>
      <c r="D37" s="93">
        <v>1</v>
      </c>
      <c r="E37" s="94">
        <v>45617</v>
      </c>
      <c r="F37" s="94">
        <v>45626</v>
      </c>
      <c r="G37" s="89">
        <f>Milestones34[[#This Row],[End]]-Milestones34[[#This Row],[Start]]</f>
        <v>9</v>
      </c>
      <c r="H37" s="95"/>
      <c r="I37" s="96"/>
      <c r="J37" s="96"/>
      <c r="K37" s="96"/>
      <c r="L37" s="96"/>
      <c r="M37" s="96"/>
      <c r="N37" s="96"/>
      <c r="O37" s="96"/>
      <c r="P37" s="96"/>
      <c r="Q37" s="96"/>
      <c r="R37" s="96"/>
      <c r="S37" s="96"/>
      <c r="T37" s="96"/>
      <c r="U37" s="96"/>
      <c r="V37" s="96"/>
      <c r="W37" s="96"/>
      <c r="X37" s="96"/>
      <c r="Y37" s="96"/>
      <c r="Z37" s="96"/>
      <c r="AA37" s="96"/>
      <c r="AB37" s="96"/>
      <c r="AC37" s="96"/>
      <c r="AD37" s="96"/>
      <c r="AE37" s="96"/>
      <c r="AF37" s="96"/>
      <c r="AG37" s="96"/>
      <c r="AH37" s="96"/>
      <c r="AI37" s="96"/>
      <c r="AJ37" s="96"/>
      <c r="AK37" s="96"/>
      <c r="AL37" s="96"/>
      <c r="AM37" s="96"/>
      <c r="AN37" s="96"/>
      <c r="AO37" s="96"/>
      <c r="AP37" s="96"/>
      <c r="AQ37" s="96"/>
      <c r="AR37" s="96"/>
      <c r="AS37" s="96"/>
      <c r="AT37" s="96"/>
      <c r="AU37" s="96"/>
      <c r="AV37" s="96"/>
      <c r="AW37" s="96"/>
      <c r="AX37" s="96"/>
      <c r="AY37" s="96"/>
      <c r="AZ37" s="96"/>
      <c r="BA37" s="96"/>
      <c r="BB37" s="96"/>
      <c r="BC37" s="96"/>
      <c r="BD37" s="96"/>
      <c r="BE37" s="96"/>
      <c r="BF37" s="96"/>
      <c r="BG37" s="96"/>
      <c r="BH37" s="96"/>
      <c r="BI37" s="96"/>
      <c r="BJ37" s="96"/>
      <c r="BK37" s="96"/>
      <c r="BL37" s="96"/>
    </row>
    <row r="38" spans="1:64" s="60" customFormat="1" ht="30" customHeight="1" outlineLevel="1" x14ac:dyDescent="0.2">
      <c r="A38" s="45"/>
      <c r="B38" s="98" t="s">
        <v>55</v>
      </c>
      <c r="C38" s="92" t="s">
        <v>27</v>
      </c>
      <c r="D38" s="93">
        <v>1</v>
      </c>
      <c r="E38" s="94">
        <v>45617</v>
      </c>
      <c r="F38" s="94">
        <v>45626</v>
      </c>
      <c r="G38" s="89">
        <f>Milestones34[[#This Row],[End]]-Milestones34[[#This Row],[Start]]</f>
        <v>9</v>
      </c>
      <c r="H38" s="95"/>
      <c r="I38" s="96"/>
      <c r="J38" s="96"/>
      <c r="K38" s="96"/>
      <c r="L38" s="96"/>
      <c r="M38" s="96"/>
      <c r="N38" s="96"/>
      <c r="O38" s="96"/>
      <c r="P38" s="96"/>
      <c r="Q38" s="96"/>
      <c r="R38" s="96"/>
      <c r="S38" s="96"/>
      <c r="T38" s="96"/>
      <c r="U38" s="96"/>
      <c r="V38" s="96"/>
      <c r="W38" s="96"/>
      <c r="X38" s="96"/>
      <c r="Y38" s="96"/>
      <c r="Z38" s="96"/>
      <c r="AA38" s="96"/>
      <c r="AB38" s="96"/>
      <c r="AC38" s="96"/>
      <c r="AD38" s="96"/>
      <c r="AE38" s="96"/>
      <c r="AF38" s="96"/>
      <c r="AG38" s="96"/>
      <c r="AH38" s="96"/>
      <c r="AI38" s="96"/>
      <c r="AJ38" s="96"/>
      <c r="AK38" s="96"/>
      <c r="AL38" s="96"/>
      <c r="AM38" s="96"/>
      <c r="AN38" s="96"/>
      <c r="AO38" s="96"/>
      <c r="AP38" s="96"/>
      <c r="AQ38" s="96"/>
      <c r="AR38" s="96"/>
      <c r="AS38" s="96"/>
      <c r="AT38" s="96"/>
      <c r="AU38" s="96"/>
      <c r="AV38" s="96"/>
      <c r="AW38" s="96"/>
      <c r="AX38" s="96"/>
      <c r="AY38" s="96"/>
      <c r="AZ38" s="96"/>
      <c r="BA38" s="96"/>
      <c r="BB38" s="96"/>
      <c r="BC38" s="96"/>
      <c r="BD38" s="96"/>
      <c r="BE38" s="96"/>
      <c r="BF38" s="96"/>
      <c r="BG38" s="96"/>
      <c r="BH38" s="96"/>
      <c r="BI38" s="96"/>
      <c r="BJ38" s="96"/>
      <c r="BK38" s="96"/>
      <c r="BL38" s="96"/>
    </row>
    <row r="39" spans="1:64" s="60" customFormat="1" ht="30" customHeight="1" outlineLevel="1" x14ac:dyDescent="0.2">
      <c r="A39" s="45"/>
      <c r="B39" s="91" t="s">
        <v>56</v>
      </c>
      <c r="C39" s="92" t="s">
        <v>10</v>
      </c>
      <c r="D39" s="93">
        <v>0.25</v>
      </c>
      <c r="E39" s="94">
        <v>45594</v>
      </c>
      <c r="F39" s="94">
        <v>45626</v>
      </c>
      <c r="G39" s="89">
        <f>Milestones34[[#This Row],[End]]-Milestones34[[#This Row],[Start]]</f>
        <v>32</v>
      </c>
      <c r="H39" s="95"/>
      <c r="I39" s="96"/>
      <c r="J39" s="96"/>
      <c r="K39" s="96"/>
      <c r="L39" s="96"/>
      <c r="M39" s="96"/>
      <c r="N39" s="96"/>
      <c r="O39" s="96"/>
      <c r="P39" s="96"/>
      <c r="Q39" s="96"/>
      <c r="R39" s="96"/>
      <c r="S39" s="96"/>
      <c r="T39" s="96"/>
      <c r="U39" s="96"/>
      <c r="V39" s="96"/>
      <c r="W39" s="96"/>
      <c r="X39" s="96"/>
      <c r="Y39" s="96"/>
      <c r="Z39" s="96"/>
      <c r="AA39" s="96"/>
      <c r="AB39" s="96"/>
      <c r="AC39" s="96"/>
      <c r="AD39" s="96"/>
      <c r="AE39" s="96"/>
      <c r="AF39" s="96"/>
      <c r="AG39" s="96"/>
      <c r="AH39" s="96"/>
      <c r="AI39" s="96"/>
      <c r="AJ39" s="96"/>
      <c r="AK39" s="96"/>
      <c r="AL39" s="96"/>
      <c r="AM39" s="96"/>
      <c r="AN39" s="96"/>
      <c r="AO39" s="96"/>
      <c r="AP39" s="96"/>
      <c r="AQ39" s="96"/>
      <c r="AR39" s="96"/>
      <c r="AS39" s="96"/>
      <c r="AT39" s="96"/>
      <c r="AU39" s="96"/>
      <c r="AV39" s="96"/>
      <c r="AW39" s="96"/>
      <c r="AX39" s="96"/>
      <c r="AY39" s="96"/>
      <c r="AZ39" s="96"/>
      <c r="BA39" s="96"/>
      <c r="BB39" s="96"/>
      <c r="BC39" s="96"/>
      <c r="BD39" s="96"/>
      <c r="BE39" s="96"/>
      <c r="BF39" s="96"/>
      <c r="BG39" s="96"/>
      <c r="BH39" s="96"/>
      <c r="BI39" s="96"/>
      <c r="BJ39" s="96"/>
      <c r="BK39" s="96"/>
      <c r="BL39" s="96"/>
    </row>
    <row r="40" spans="1:64" s="60" customFormat="1" ht="30" customHeight="1" x14ac:dyDescent="0.2">
      <c r="A40" s="45"/>
      <c r="B40" s="97" t="s">
        <v>57</v>
      </c>
      <c r="C40" s="92" t="s">
        <v>13</v>
      </c>
      <c r="D40" s="93">
        <v>1</v>
      </c>
      <c r="E40" s="94">
        <v>45594</v>
      </c>
      <c r="F40" s="94">
        <v>45626</v>
      </c>
      <c r="G40" s="89">
        <f>Milestones34[[#This Row],[End]]-Milestones34[[#This Row],[Start]]</f>
        <v>32</v>
      </c>
      <c r="H40" s="95"/>
      <c r="I40" s="96" t="str">
        <f ca="1">IFERROR(IF(LEN(Milestones34[[#This Row],[Days]])=0,"",IF(AND(I$7=$E40,$G40=1),Milestone_Marker,"")),"")</f>
        <v/>
      </c>
      <c r="J40" s="96" t="str">
        <f ca="1">IFERROR(IF(LEN(Milestones34[[#This Row],[Days]])=0,"",IF(AND(J$7=$E40,$G40=1),Milestone_Marker,"")),"")</f>
        <v/>
      </c>
      <c r="K40" s="96" t="str">
        <f ca="1">IFERROR(IF(LEN(Milestones34[[#This Row],[Days]])=0,"",IF(AND(K$7=$E40,$G40=1),Milestone_Marker,"")),"")</f>
        <v/>
      </c>
      <c r="L40" s="96" t="str">
        <f ca="1">IFERROR(IF(LEN(Milestones34[[#This Row],[Days]])=0,"",IF(AND(L$7=$E40,$G40=1),Milestone_Marker,"")),"")</f>
        <v/>
      </c>
      <c r="M40" s="96" t="str">
        <f ca="1">IFERROR(IF(LEN(Milestones34[[#This Row],[Days]])=0,"",IF(AND(M$7=$E40,$G40=1),Milestone_Marker,"")),"")</f>
        <v/>
      </c>
      <c r="N40" s="96" t="str">
        <f ca="1">IFERROR(IF(LEN(Milestones34[[#This Row],[Days]])=0,"",IF(AND(N$7=$E40,$G40=1),Milestone_Marker,"")),"")</f>
        <v/>
      </c>
      <c r="O40" s="96" t="str">
        <f ca="1">IFERROR(IF(LEN(Milestones34[[#This Row],[Days]])=0,"",IF(AND(O$7=$E40,$G40=1),Milestone_Marker,"")),"")</f>
        <v/>
      </c>
      <c r="P40" s="96" t="str">
        <f ca="1">IFERROR(IF(LEN(Milestones34[[#This Row],[Days]])=0,"",IF(AND(P$7=$E40,$G40=1),Milestone_Marker,"")),"")</f>
        <v/>
      </c>
      <c r="Q40" s="96" t="str">
        <f ca="1">IFERROR(IF(LEN(Milestones34[[#This Row],[Days]])=0,"",IF(AND(Q$7=$E40,$G40=1),Milestone_Marker,"")),"")</f>
        <v/>
      </c>
      <c r="R40" s="96" t="str">
        <f ca="1">IFERROR(IF(LEN(Milestones34[[#This Row],[Days]])=0,"",IF(AND(R$7=$E40,$G40=1),Milestone_Marker,"")),"")</f>
        <v/>
      </c>
      <c r="S40" s="96" t="str">
        <f ca="1">IFERROR(IF(LEN(Milestones34[[#This Row],[Days]])=0,"",IF(AND(S$7=$E40,$G40=1),Milestone_Marker,"")),"")</f>
        <v/>
      </c>
      <c r="T40" s="96" t="str">
        <f ca="1">IFERROR(IF(LEN(Milestones34[[#This Row],[Days]])=0,"",IF(AND(T$7=$E40,$G40=1),Milestone_Marker,"")),"")</f>
        <v/>
      </c>
      <c r="U40" s="96" t="str">
        <f ca="1">IFERROR(IF(LEN(Milestones34[[#This Row],[Days]])=0,"",IF(AND(U$7=$E40,$G40=1),Milestone_Marker,"")),"")</f>
        <v/>
      </c>
      <c r="V40" s="96" t="str">
        <f ca="1">IFERROR(IF(LEN(Milestones34[[#This Row],[Days]])=0,"",IF(AND(V$7=$E40,$G40=1),Milestone_Marker,"")),"")</f>
        <v/>
      </c>
      <c r="W40" s="96" t="str">
        <f ca="1">IFERROR(IF(LEN(Milestones34[[#This Row],[Days]])=0,"",IF(AND(W$7=$E40,$G40=1),Milestone_Marker,"")),"")</f>
        <v/>
      </c>
      <c r="X40" s="96" t="str">
        <f ca="1">IFERROR(IF(LEN(Milestones34[[#This Row],[Days]])=0,"",IF(AND(X$7=$E40,$G40=1),Milestone_Marker,"")),"")</f>
        <v/>
      </c>
      <c r="Y40" s="96" t="str">
        <f ca="1">IFERROR(IF(LEN(Milestones34[[#This Row],[Days]])=0,"",IF(AND(Y$7=$E40,$G40=1),Milestone_Marker,"")),"")</f>
        <v/>
      </c>
      <c r="Z40" s="96" t="str">
        <f ca="1">IFERROR(IF(LEN(Milestones34[[#This Row],[Days]])=0,"",IF(AND(Z$7=$E40,$G40=1),Milestone_Marker,"")),"")</f>
        <v/>
      </c>
      <c r="AA40" s="96" t="str">
        <f ca="1">IFERROR(IF(LEN(Milestones34[[#This Row],[Days]])=0,"",IF(AND(AA$7=$E40,$G40=1),Milestone_Marker,"")),"")</f>
        <v/>
      </c>
      <c r="AB40" s="96" t="str">
        <f ca="1">IFERROR(IF(LEN(Milestones34[[#This Row],[Days]])=0,"",IF(AND(AB$7=$E40,$G40=1),Milestone_Marker,"")),"")</f>
        <v/>
      </c>
      <c r="AC40" s="96" t="str">
        <f ca="1">IFERROR(IF(LEN(Milestones34[[#This Row],[Days]])=0,"",IF(AND(AC$7=$E40,$G40=1),Milestone_Marker,"")),"")</f>
        <v/>
      </c>
      <c r="AD40" s="96" t="str">
        <f ca="1">IFERROR(IF(LEN(Milestones34[[#This Row],[Days]])=0,"",IF(AND(AD$7=$E40,$G40=1),Milestone_Marker,"")),"")</f>
        <v/>
      </c>
      <c r="AE40" s="96" t="str">
        <f ca="1">IFERROR(IF(LEN(Milestones34[[#This Row],[Days]])=0,"",IF(AND(AE$7=$E40,$G40=1),Milestone_Marker,"")),"")</f>
        <v/>
      </c>
      <c r="AF40" s="96" t="str">
        <f ca="1">IFERROR(IF(LEN(Milestones34[[#This Row],[Days]])=0,"",IF(AND(AF$7=$E40,$G40=1),Milestone_Marker,"")),"")</f>
        <v/>
      </c>
      <c r="AG40" s="96" t="str">
        <f ca="1">IFERROR(IF(LEN(Milestones34[[#This Row],[Days]])=0,"",IF(AND(AG$7=$E40,$G40=1),Milestone_Marker,"")),"")</f>
        <v/>
      </c>
      <c r="AH40" s="96" t="str">
        <f ca="1">IFERROR(IF(LEN(Milestones34[[#This Row],[Days]])=0,"",IF(AND(AH$7=$E40,$G40=1),Milestone_Marker,"")),"")</f>
        <v/>
      </c>
      <c r="AI40" s="96" t="str">
        <f ca="1">IFERROR(IF(LEN(Milestones34[[#This Row],[Days]])=0,"",IF(AND(AI$7=$E40,$G40=1),Milestone_Marker,"")),"")</f>
        <v/>
      </c>
      <c r="AJ40" s="96" t="str">
        <f ca="1">IFERROR(IF(LEN(Milestones34[[#This Row],[Days]])=0,"",IF(AND(AJ$7=$E40,$G40=1),Milestone_Marker,"")),"")</f>
        <v/>
      </c>
      <c r="AK40" s="96" t="str">
        <f ca="1">IFERROR(IF(LEN(Milestones34[[#This Row],[Days]])=0,"",IF(AND(AK$7=$E40,$G40=1),Milestone_Marker,"")),"")</f>
        <v/>
      </c>
      <c r="AL40" s="96" t="str">
        <f ca="1">IFERROR(IF(LEN(Milestones34[[#This Row],[Days]])=0,"",IF(AND(AL$7=$E40,$G40=1),Milestone_Marker,"")),"")</f>
        <v/>
      </c>
      <c r="AM40" s="96" t="str">
        <f ca="1">IFERROR(IF(LEN(Milestones34[[#This Row],[Days]])=0,"",IF(AND(AM$7=$E40,$G40=1),Milestone_Marker,"")),"")</f>
        <v/>
      </c>
      <c r="AN40" s="96" t="str">
        <f ca="1">IFERROR(IF(LEN(Milestones34[[#This Row],[Days]])=0,"",IF(AND(AN$7=$E40,$G40=1),Milestone_Marker,"")),"")</f>
        <v/>
      </c>
      <c r="AO40" s="96" t="str">
        <f ca="1">IFERROR(IF(LEN(Milestones34[[#This Row],[Days]])=0,"",IF(AND(AO$7=$E40,$G40=1),Milestone_Marker,"")),"")</f>
        <v/>
      </c>
      <c r="AP40" s="96" t="str">
        <f ca="1">IFERROR(IF(LEN(Milestones34[[#This Row],[Days]])=0,"",IF(AND(AP$7=$E40,$G40=1),Milestone_Marker,"")),"")</f>
        <v/>
      </c>
      <c r="AQ40" s="96" t="str">
        <f ca="1">IFERROR(IF(LEN(Milestones34[[#This Row],[Days]])=0,"",IF(AND(AQ$7=$E40,$G40=1),Milestone_Marker,"")),"")</f>
        <v/>
      </c>
      <c r="AR40" s="96" t="str">
        <f ca="1">IFERROR(IF(LEN(Milestones34[[#This Row],[Days]])=0,"",IF(AND(AR$7=$E40,$G40=1),Milestone_Marker,"")),"")</f>
        <v/>
      </c>
      <c r="AS40" s="96" t="str">
        <f ca="1">IFERROR(IF(LEN(Milestones34[[#This Row],[Days]])=0,"",IF(AND(AS$7=$E40,$G40=1),Milestone_Marker,"")),"")</f>
        <v/>
      </c>
      <c r="AT40" s="96" t="str">
        <f ca="1">IFERROR(IF(LEN(Milestones34[[#This Row],[Days]])=0,"",IF(AND(AT$7=$E40,$G40=1),Milestone_Marker,"")),"")</f>
        <v/>
      </c>
      <c r="AU40" s="96" t="str">
        <f ca="1">IFERROR(IF(LEN(Milestones34[[#This Row],[Days]])=0,"",IF(AND(AU$7=$E40,$G40=1),Milestone_Marker,"")),"")</f>
        <v/>
      </c>
      <c r="AV40" s="96" t="str">
        <f ca="1">IFERROR(IF(LEN(Milestones34[[#This Row],[Days]])=0,"",IF(AND(AV$7=$E40,$G40=1),Milestone_Marker,"")),"")</f>
        <v/>
      </c>
      <c r="AW40" s="96" t="str">
        <f ca="1">IFERROR(IF(LEN(Milestones34[[#This Row],[Days]])=0,"",IF(AND(AW$7=$E40,$G40=1),Milestone_Marker,"")),"")</f>
        <v/>
      </c>
      <c r="AX40" s="96" t="str">
        <f ca="1">IFERROR(IF(LEN(Milestones34[[#This Row],[Days]])=0,"",IF(AND(AX$7=$E40,$G40=1),Milestone_Marker,"")),"")</f>
        <v/>
      </c>
      <c r="AY40" s="96" t="str">
        <f ca="1">IFERROR(IF(LEN(Milestones34[[#This Row],[Days]])=0,"",IF(AND(AY$7=$E40,$G40=1),Milestone_Marker,"")),"")</f>
        <v/>
      </c>
      <c r="AZ40" s="96" t="str">
        <f ca="1">IFERROR(IF(LEN(Milestones34[[#This Row],[Days]])=0,"",IF(AND(AZ$7=$E40,$G40=1),Milestone_Marker,"")),"")</f>
        <v/>
      </c>
      <c r="BA40" s="96" t="str">
        <f ca="1">IFERROR(IF(LEN(Milestones34[[#This Row],[Days]])=0,"",IF(AND(BA$7=$E40,$G40=1),Milestone_Marker,"")),"")</f>
        <v/>
      </c>
      <c r="BB40" s="96" t="str">
        <f ca="1">IFERROR(IF(LEN(Milestones34[[#This Row],[Days]])=0,"",IF(AND(BB$7=$E40,$G40=1),Milestone_Marker,"")),"")</f>
        <v/>
      </c>
      <c r="BC40" s="96" t="str">
        <f ca="1">IFERROR(IF(LEN(Milestones34[[#This Row],[Days]])=0,"",IF(AND(BC$7=$E40,$G40=1),Milestone_Marker,"")),"")</f>
        <v/>
      </c>
      <c r="BD40" s="96" t="str">
        <f ca="1">IFERROR(IF(LEN(Milestones34[[#This Row],[Days]])=0,"",IF(AND(BD$7=$E40,$G40=1),Milestone_Marker,"")),"")</f>
        <v/>
      </c>
      <c r="BE40" s="96" t="str">
        <f ca="1">IFERROR(IF(LEN(Milestones34[[#This Row],[Days]])=0,"",IF(AND(BE$7=$E40,$G40=1),Milestone_Marker,"")),"")</f>
        <v/>
      </c>
      <c r="BF40" s="96" t="str">
        <f ca="1">IFERROR(IF(LEN(Milestones34[[#This Row],[Days]])=0,"",IF(AND(BF$7=$E40,$G40=1),Milestone_Marker,"")),"")</f>
        <v/>
      </c>
      <c r="BG40" s="96" t="str">
        <f ca="1">IFERROR(IF(LEN(Milestones34[[#This Row],[Days]])=0,"",IF(AND(BG$7=$E40,$G40=1),Milestone_Marker,"")),"")</f>
        <v/>
      </c>
      <c r="BH40" s="96" t="str">
        <f ca="1">IFERROR(IF(LEN(Milestones34[[#This Row],[Days]])=0,"",IF(AND(BH$7=$E40,$G40=1),Milestone_Marker,"")),"")</f>
        <v/>
      </c>
      <c r="BI40" s="96" t="str">
        <f ca="1">IFERROR(IF(LEN(Milestones34[[#This Row],[Days]])=0,"",IF(AND(BI$7=$E40,$G40=1),Milestone_Marker,"")),"")</f>
        <v/>
      </c>
      <c r="BJ40" s="96" t="str">
        <f ca="1">IFERROR(IF(LEN(Milestones34[[#This Row],[Days]])=0,"",IF(AND(BJ$7=$E40,$G40=1),Milestone_Marker,"")),"")</f>
        <v/>
      </c>
      <c r="BK40" s="96" t="str">
        <f ca="1">IFERROR(IF(LEN(Milestones34[[#This Row],[Days]])=0,"",IF(AND(BK$7=$E40,$G40=1),Milestone_Marker,"")),"")</f>
        <v/>
      </c>
      <c r="BL40" s="96" t="str">
        <f ca="1">IFERROR(IF(LEN(Milestones34[[#This Row],[Days]])=0,"",IF(AND(BL$7=$E40,$G40=1),Milestone_Marker,"")),"")</f>
        <v/>
      </c>
    </row>
    <row r="41" spans="1:64" s="60" customFormat="1" ht="30" customHeight="1" outlineLevel="1" x14ac:dyDescent="0.2">
      <c r="A41" s="45"/>
      <c r="B41" s="98" t="s">
        <v>101</v>
      </c>
      <c r="C41" s="92" t="s">
        <v>13</v>
      </c>
      <c r="D41" s="93">
        <v>1</v>
      </c>
      <c r="E41" s="94">
        <v>45594</v>
      </c>
      <c r="F41" s="94">
        <v>45626</v>
      </c>
      <c r="G41" s="89">
        <f>Milestones34[[#This Row],[End]]-Milestones34[[#This Row],[Start]]</f>
        <v>32</v>
      </c>
      <c r="H41" s="95"/>
      <c r="I41" s="96" t="str">
        <f ca="1">IFERROR(IF(LEN(Milestones34[[#This Row],[Days]])=0,"",IF(AND(I$7=$E41,$G41=1),Milestone_Marker,"")),"")</f>
        <v/>
      </c>
      <c r="J41" s="96" t="str">
        <f ca="1">IFERROR(IF(LEN(Milestones34[[#This Row],[Days]])=0,"",IF(AND(J$7=$E41,$G41=1),Milestone_Marker,"")),"")</f>
        <v/>
      </c>
      <c r="K41" s="96" t="str">
        <f ca="1">IFERROR(IF(LEN(Milestones34[[#This Row],[Days]])=0,"",IF(AND(K$7=$E41,$G41=1),Milestone_Marker,"")),"")</f>
        <v/>
      </c>
      <c r="L41" s="96" t="str">
        <f ca="1">IFERROR(IF(LEN(Milestones34[[#This Row],[Days]])=0,"",IF(AND(L$7=$E41,$G41=1),Milestone_Marker,"")),"")</f>
        <v/>
      </c>
      <c r="M41" s="96" t="str">
        <f ca="1">IFERROR(IF(LEN(Milestones34[[#This Row],[Days]])=0,"",IF(AND(M$7=$E41,$G41=1),Milestone_Marker,"")),"")</f>
        <v/>
      </c>
      <c r="N41" s="96" t="str">
        <f ca="1">IFERROR(IF(LEN(Milestones34[[#This Row],[Days]])=0,"",IF(AND(N$7=$E41,$G41=1),Milestone_Marker,"")),"")</f>
        <v/>
      </c>
      <c r="O41" s="96" t="str">
        <f ca="1">IFERROR(IF(LEN(Milestones34[[#This Row],[Days]])=0,"",IF(AND(O$7=$E41,$G41=1),Milestone_Marker,"")),"")</f>
        <v/>
      </c>
      <c r="P41" s="96" t="str">
        <f ca="1">IFERROR(IF(LEN(Milestones34[[#This Row],[Days]])=0,"",IF(AND(P$7=$E41,$G41=1),Milestone_Marker,"")),"")</f>
        <v/>
      </c>
      <c r="Q41" s="96" t="str">
        <f ca="1">IFERROR(IF(LEN(Milestones34[[#This Row],[Days]])=0,"",IF(AND(Q$7=$E41,$G41=1),Milestone_Marker,"")),"")</f>
        <v/>
      </c>
      <c r="R41" s="96" t="str">
        <f ca="1">IFERROR(IF(LEN(Milestones34[[#This Row],[Days]])=0,"",IF(AND(R$7=$E41,$G41=1),Milestone_Marker,"")),"")</f>
        <v/>
      </c>
      <c r="S41" s="96" t="str">
        <f ca="1">IFERROR(IF(LEN(Milestones34[[#This Row],[Days]])=0,"",IF(AND(S$7=$E41,$G41=1),Milestone_Marker,"")),"")</f>
        <v/>
      </c>
      <c r="T41" s="96" t="str">
        <f ca="1">IFERROR(IF(LEN(Milestones34[[#This Row],[Days]])=0,"",IF(AND(T$7=$E41,$G41=1),Milestone_Marker,"")),"")</f>
        <v/>
      </c>
      <c r="U41" s="96" t="str">
        <f ca="1">IFERROR(IF(LEN(Milestones34[[#This Row],[Days]])=0,"",IF(AND(U$7=$E41,$G41=1),Milestone_Marker,"")),"")</f>
        <v/>
      </c>
      <c r="V41" s="96" t="str">
        <f ca="1">IFERROR(IF(LEN(Milestones34[[#This Row],[Days]])=0,"",IF(AND(V$7=$E41,$G41=1),Milestone_Marker,"")),"")</f>
        <v/>
      </c>
      <c r="W41" s="96" t="str">
        <f ca="1">IFERROR(IF(LEN(Milestones34[[#This Row],[Days]])=0,"",IF(AND(W$7=$E41,$G41=1),Milestone_Marker,"")),"")</f>
        <v/>
      </c>
      <c r="X41" s="96" t="str">
        <f ca="1">IFERROR(IF(LEN(Milestones34[[#This Row],[Days]])=0,"",IF(AND(X$7=$E41,$G41=1),Milestone_Marker,"")),"")</f>
        <v/>
      </c>
      <c r="Y41" s="96" t="str">
        <f ca="1">IFERROR(IF(LEN(Milestones34[[#This Row],[Days]])=0,"",IF(AND(Y$7=$E41,$G41=1),Milestone_Marker,"")),"")</f>
        <v/>
      </c>
      <c r="Z41" s="96" t="str">
        <f ca="1">IFERROR(IF(LEN(Milestones34[[#This Row],[Days]])=0,"",IF(AND(Z$7=$E41,$G41=1),Milestone_Marker,"")),"")</f>
        <v/>
      </c>
      <c r="AA41" s="96" t="str">
        <f ca="1">IFERROR(IF(LEN(Milestones34[[#This Row],[Days]])=0,"",IF(AND(AA$7=$E41,$G41=1),Milestone_Marker,"")),"")</f>
        <v/>
      </c>
      <c r="AB41" s="96" t="str">
        <f ca="1">IFERROR(IF(LEN(Milestones34[[#This Row],[Days]])=0,"",IF(AND(AB$7=$E41,$G41=1),Milestone_Marker,"")),"")</f>
        <v/>
      </c>
      <c r="AC41" s="96" t="str">
        <f ca="1">IFERROR(IF(LEN(Milestones34[[#This Row],[Days]])=0,"",IF(AND(AC$7=$E41,$G41=1),Milestone_Marker,"")),"")</f>
        <v/>
      </c>
      <c r="AD41" s="96" t="str">
        <f ca="1">IFERROR(IF(LEN(Milestones34[[#This Row],[Days]])=0,"",IF(AND(AD$7=$E41,$G41=1),Milestone_Marker,"")),"")</f>
        <v/>
      </c>
      <c r="AE41" s="96" t="str">
        <f ca="1">IFERROR(IF(LEN(Milestones34[[#This Row],[Days]])=0,"",IF(AND(AE$7=$E41,$G41=1),Milestone_Marker,"")),"")</f>
        <v/>
      </c>
      <c r="AF41" s="96" t="str">
        <f ca="1">IFERROR(IF(LEN(Milestones34[[#This Row],[Days]])=0,"",IF(AND(AF$7=$E41,$G41=1),Milestone_Marker,"")),"")</f>
        <v/>
      </c>
      <c r="AG41" s="96" t="str">
        <f ca="1">IFERROR(IF(LEN(Milestones34[[#This Row],[Days]])=0,"",IF(AND(AG$7=$E41,$G41=1),Milestone_Marker,"")),"")</f>
        <v/>
      </c>
      <c r="AH41" s="96" t="str">
        <f ca="1">IFERROR(IF(LEN(Milestones34[[#This Row],[Days]])=0,"",IF(AND(AH$7=$E41,$G41=1),Milestone_Marker,"")),"")</f>
        <v/>
      </c>
      <c r="AI41" s="96" t="str">
        <f ca="1">IFERROR(IF(LEN(Milestones34[[#This Row],[Days]])=0,"",IF(AND(AI$7=$E41,$G41=1),Milestone_Marker,"")),"")</f>
        <v/>
      </c>
      <c r="AJ41" s="96" t="str">
        <f ca="1">IFERROR(IF(LEN(Milestones34[[#This Row],[Days]])=0,"",IF(AND(AJ$7=$E41,$G41=1),Milestone_Marker,"")),"")</f>
        <v/>
      </c>
      <c r="AK41" s="96" t="str">
        <f ca="1">IFERROR(IF(LEN(Milestones34[[#This Row],[Days]])=0,"",IF(AND(AK$7=$E41,$G41=1),Milestone_Marker,"")),"")</f>
        <v/>
      </c>
      <c r="AL41" s="96" t="str">
        <f ca="1">IFERROR(IF(LEN(Milestones34[[#This Row],[Days]])=0,"",IF(AND(AL$7=$E41,$G41=1),Milestone_Marker,"")),"")</f>
        <v/>
      </c>
      <c r="AM41" s="96" t="str">
        <f ca="1">IFERROR(IF(LEN(Milestones34[[#This Row],[Days]])=0,"",IF(AND(AM$7=$E41,$G41=1),Milestone_Marker,"")),"")</f>
        <v/>
      </c>
      <c r="AN41" s="96" t="str">
        <f ca="1">IFERROR(IF(LEN(Milestones34[[#This Row],[Days]])=0,"",IF(AND(AN$7=$E41,$G41=1),Milestone_Marker,"")),"")</f>
        <v/>
      </c>
      <c r="AO41" s="96" t="str">
        <f ca="1">IFERROR(IF(LEN(Milestones34[[#This Row],[Days]])=0,"",IF(AND(AO$7=$E41,$G41=1),Milestone_Marker,"")),"")</f>
        <v/>
      </c>
      <c r="AP41" s="96" t="str">
        <f ca="1">IFERROR(IF(LEN(Milestones34[[#This Row],[Days]])=0,"",IF(AND(AP$7=$E41,$G41=1),Milestone_Marker,"")),"")</f>
        <v/>
      </c>
      <c r="AQ41" s="96" t="str">
        <f ca="1">IFERROR(IF(LEN(Milestones34[[#This Row],[Days]])=0,"",IF(AND(AQ$7=$E41,$G41=1),Milestone_Marker,"")),"")</f>
        <v/>
      </c>
      <c r="AR41" s="96" t="str">
        <f ca="1">IFERROR(IF(LEN(Milestones34[[#This Row],[Days]])=0,"",IF(AND(AR$7=$E41,$G41=1),Milestone_Marker,"")),"")</f>
        <v/>
      </c>
      <c r="AS41" s="96" t="str">
        <f ca="1">IFERROR(IF(LEN(Milestones34[[#This Row],[Days]])=0,"",IF(AND(AS$7=$E41,$G41=1),Milestone_Marker,"")),"")</f>
        <v/>
      </c>
      <c r="AT41" s="96" t="str">
        <f ca="1">IFERROR(IF(LEN(Milestones34[[#This Row],[Days]])=0,"",IF(AND(AT$7=$E41,$G41=1),Milestone_Marker,"")),"")</f>
        <v/>
      </c>
      <c r="AU41" s="96" t="str">
        <f ca="1">IFERROR(IF(LEN(Milestones34[[#This Row],[Days]])=0,"",IF(AND(AU$7=$E41,$G41=1),Milestone_Marker,"")),"")</f>
        <v/>
      </c>
      <c r="AV41" s="96" t="str">
        <f ca="1">IFERROR(IF(LEN(Milestones34[[#This Row],[Days]])=0,"",IF(AND(AV$7=$E41,$G41=1),Milestone_Marker,"")),"")</f>
        <v/>
      </c>
      <c r="AW41" s="96" t="str">
        <f ca="1">IFERROR(IF(LEN(Milestones34[[#This Row],[Days]])=0,"",IF(AND(AW$7=$E41,$G41=1),Milestone_Marker,"")),"")</f>
        <v/>
      </c>
      <c r="AX41" s="96" t="str">
        <f ca="1">IFERROR(IF(LEN(Milestones34[[#This Row],[Days]])=0,"",IF(AND(AX$7=$E41,$G41=1),Milestone_Marker,"")),"")</f>
        <v/>
      </c>
      <c r="AY41" s="96" t="str">
        <f ca="1">IFERROR(IF(LEN(Milestones34[[#This Row],[Days]])=0,"",IF(AND(AY$7=$E41,$G41=1),Milestone_Marker,"")),"")</f>
        <v/>
      </c>
      <c r="AZ41" s="96" t="str">
        <f ca="1">IFERROR(IF(LEN(Milestones34[[#This Row],[Days]])=0,"",IF(AND(AZ$7=$E41,$G41=1),Milestone_Marker,"")),"")</f>
        <v/>
      </c>
      <c r="BA41" s="96" t="str">
        <f ca="1">IFERROR(IF(LEN(Milestones34[[#This Row],[Days]])=0,"",IF(AND(BA$7=$E41,$G41=1),Milestone_Marker,"")),"")</f>
        <v/>
      </c>
      <c r="BB41" s="96" t="str">
        <f ca="1">IFERROR(IF(LEN(Milestones34[[#This Row],[Days]])=0,"",IF(AND(BB$7=$E41,$G41=1),Milestone_Marker,"")),"")</f>
        <v/>
      </c>
      <c r="BC41" s="96" t="str">
        <f ca="1">IFERROR(IF(LEN(Milestones34[[#This Row],[Days]])=0,"",IF(AND(BC$7=$E41,$G41=1),Milestone_Marker,"")),"")</f>
        <v/>
      </c>
      <c r="BD41" s="96" t="str">
        <f ca="1">IFERROR(IF(LEN(Milestones34[[#This Row],[Days]])=0,"",IF(AND(BD$7=$E41,$G41=1),Milestone_Marker,"")),"")</f>
        <v/>
      </c>
      <c r="BE41" s="96" t="str">
        <f ca="1">IFERROR(IF(LEN(Milestones34[[#This Row],[Days]])=0,"",IF(AND(BE$7=$E41,$G41=1),Milestone_Marker,"")),"")</f>
        <v/>
      </c>
      <c r="BF41" s="96" t="str">
        <f ca="1">IFERROR(IF(LEN(Milestones34[[#This Row],[Days]])=0,"",IF(AND(BF$7=$E41,$G41=1),Milestone_Marker,"")),"")</f>
        <v/>
      </c>
      <c r="BG41" s="96" t="str">
        <f ca="1">IFERROR(IF(LEN(Milestones34[[#This Row],[Days]])=0,"",IF(AND(BG$7=$E41,$G41=1),Milestone_Marker,"")),"")</f>
        <v/>
      </c>
      <c r="BH41" s="96" t="str">
        <f ca="1">IFERROR(IF(LEN(Milestones34[[#This Row],[Days]])=0,"",IF(AND(BH$7=$E41,$G41=1),Milestone_Marker,"")),"")</f>
        <v/>
      </c>
      <c r="BI41" s="96" t="str">
        <f ca="1">IFERROR(IF(LEN(Milestones34[[#This Row],[Days]])=0,"",IF(AND(BI$7=$E41,$G41=1),Milestone_Marker,"")),"")</f>
        <v/>
      </c>
      <c r="BJ41" s="96" t="str">
        <f ca="1">IFERROR(IF(LEN(Milestones34[[#This Row],[Days]])=0,"",IF(AND(BJ$7=$E41,$G41=1),Milestone_Marker,"")),"")</f>
        <v/>
      </c>
      <c r="BK41" s="96" t="str">
        <f ca="1">IFERROR(IF(LEN(Milestones34[[#This Row],[Days]])=0,"",IF(AND(BK$7=$E41,$G41=1),Milestone_Marker,"")),"")</f>
        <v/>
      </c>
      <c r="BL41" s="96" t="str">
        <f ca="1">IFERROR(IF(LEN(Milestones34[[#This Row],[Days]])=0,"",IF(AND(BL$7=$E41,$G41=1),Milestone_Marker,"")),"")</f>
        <v/>
      </c>
    </row>
    <row r="42" spans="1:64" s="60" customFormat="1" ht="30" customHeight="1" outlineLevel="1" x14ac:dyDescent="0.2">
      <c r="A42" s="45"/>
      <c r="B42" s="98" t="s">
        <v>102</v>
      </c>
      <c r="C42" s="92" t="s">
        <v>13</v>
      </c>
      <c r="D42" s="93">
        <v>1</v>
      </c>
      <c r="E42" s="94">
        <v>45600</v>
      </c>
      <c r="F42" s="94">
        <v>45626</v>
      </c>
      <c r="G42" s="89">
        <f>Milestones34[[#This Row],[End]]-Milestones34[[#This Row],[Start]]</f>
        <v>26</v>
      </c>
      <c r="H42" s="95"/>
      <c r="I42" s="96" t="str">
        <f ca="1">IFERROR(IF(LEN(Milestones34[[#This Row],[Days]])=0,"",IF(AND(I$7=$E42,$G42=1),Milestone_Marker,"")),"")</f>
        <v/>
      </c>
      <c r="J42" s="96" t="str">
        <f ca="1">IFERROR(IF(LEN(Milestones34[[#This Row],[Days]])=0,"",IF(AND(J$7=$E42,$G42=1),Milestone_Marker,"")),"")</f>
        <v/>
      </c>
      <c r="K42" s="96" t="str">
        <f ca="1">IFERROR(IF(LEN(Milestones34[[#This Row],[Days]])=0,"",IF(AND(K$7=$E42,$G42=1),Milestone_Marker,"")),"")</f>
        <v/>
      </c>
      <c r="L42" s="96" t="str">
        <f ca="1">IFERROR(IF(LEN(Milestones34[[#This Row],[Days]])=0,"",IF(AND(L$7=$E42,$G42=1),Milestone_Marker,"")),"")</f>
        <v/>
      </c>
      <c r="M42" s="96" t="str">
        <f ca="1">IFERROR(IF(LEN(Milestones34[[#This Row],[Days]])=0,"",IF(AND(M$7=$E42,$G42=1),Milestone_Marker,"")),"")</f>
        <v/>
      </c>
      <c r="N42" s="96" t="str">
        <f ca="1">IFERROR(IF(LEN(Milestones34[[#This Row],[Days]])=0,"",IF(AND(N$7=$E42,$G42=1),Milestone_Marker,"")),"")</f>
        <v/>
      </c>
      <c r="O42" s="96" t="str">
        <f ca="1">IFERROR(IF(LEN(Milestones34[[#This Row],[Days]])=0,"",IF(AND(O$7=$E42,$G42=1),Milestone_Marker,"")),"")</f>
        <v/>
      </c>
      <c r="P42" s="96" t="str">
        <f ca="1">IFERROR(IF(LEN(Milestones34[[#This Row],[Days]])=0,"",IF(AND(P$7=$E42,$G42=1),Milestone_Marker,"")),"")</f>
        <v/>
      </c>
      <c r="Q42" s="96" t="str">
        <f ca="1">IFERROR(IF(LEN(Milestones34[[#This Row],[Days]])=0,"",IF(AND(Q$7=$E42,$G42=1),Milestone_Marker,"")),"")</f>
        <v/>
      </c>
      <c r="R42" s="96" t="str">
        <f ca="1">IFERROR(IF(LEN(Milestones34[[#This Row],[Days]])=0,"",IF(AND(R$7=$E42,$G42=1),Milestone_Marker,"")),"")</f>
        <v/>
      </c>
      <c r="S42" s="96" t="str">
        <f ca="1">IFERROR(IF(LEN(Milestones34[[#This Row],[Days]])=0,"",IF(AND(S$7=$E42,$G42=1),Milestone_Marker,"")),"")</f>
        <v/>
      </c>
      <c r="T42" s="96" t="str">
        <f ca="1">IFERROR(IF(LEN(Milestones34[[#This Row],[Days]])=0,"",IF(AND(T$7=$E42,$G42=1),Milestone_Marker,"")),"")</f>
        <v/>
      </c>
      <c r="U42" s="96" t="str">
        <f ca="1">IFERROR(IF(LEN(Milestones34[[#This Row],[Days]])=0,"",IF(AND(U$7=$E42,$G42=1),Milestone_Marker,"")),"")</f>
        <v/>
      </c>
      <c r="V42" s="96" t="str">
        <f ca="1">IFERROR(IF(LEN(Milestones34[[#This Row],[Days]])=0,"",IF(AND(V$7=$E42,$G42=1),Milestone_Marker,"")),"")</f>
        <v/>
      </c>
      <c r="W42" s="96" t="str">
        <f ca="1">IFERROR(IF(LEN(Milestones34[[#This Row],[Days]])=0,"",IF(AND(W$7=$E42,$G42=1),Milestone_Marker,"")),"")</f>
        <v/>
      </c>
      <c r="X42" s="96" t="str">
        <f ca="1">IFERROR(IF(LEN(Milestones34[[#This Row],[Days]])=0,"",IF(AND(X$7=$E42,$G42=1),Milestone_Marker,"")),"")</f>
        <v/>
      </c>
      <c r="Y42" s="96" t="str">
        <f ca="1">IFERROR(IF(LEN(Milestones34[[#This Row],[Days]])=0,"",IF(AND(Y$7=$E42,$G42=1),Milestone_Marker,"")),"")</f>
        <v/>
      </c>
      <c r="Z42" s="96" t="str">
        <f ca="1">IFERROR(IF(LEN(Milestones34[[#This Row],[Days]])=0,"",IF(AND(Z$7=$E42,$G42=1),Milestone_Marker,"")),"")</f>
        <v/>
      </c>
      <c r="AA42" s="96" t="str">
        <f ca="1">IFERROR(IF(LEN(Milestones34[[#This Row],[Days]])=0,"",IF(AND(AA$7=$E42,$G42=1),Milestone_Marker,"")),"")</f>
        <v/>
      </c>
      <c r="AB42" s="96" t="str">
        <f ca="1">IFERROR(IF(LEN(Milestones34[[#This Row],[Days]])=0,"",IF(AND(AB$7=$E42,$G42=1),Milestone_Marker,"")),"")</f>
        <v/>
      </c>
      <c r="AC42" s="96" t="str">
        <f ca="1">IFERROR(IF(LEN(Milestones34[[#This Row],[Days]])=0,"",IF(AND(AC$7=$E42,$G42=1),Milestone_Marker,"")),"")</f>
        <v/>
      </c>
      <c r="AD42" s="96" t="str">
        <f ca="1">IFERROR(IF(LEN(Milestones34[[#This Row],[Days]])=0,"",IF(AND(AD$7=$E42,$G42=1),Milestone_Marker,"")),"")</f>
        <v/>
      </c>
      <c r="AE42" s="96" t="str">
        <f ca="1">IFERROR(IF(LEN(Milestones34[[#This Row],[Days]])=0,"",IF(AND(AE$7=$E42,$G42=1),Milestone_Marker,"")),"")</f>
        <v/>
      </c>
      <c r="AF42" s="96" t="str">
        <f ca="1">IFERROR(IF(LEN(Milestones34[[#This Row],[Days]])=0,"",IF(AND(AF$7=$E42,$G42=1),Milestone_Marker,"")),"")</f>
        <v/>
      </c>
      <c r="AG42" s="96" t="str">
        <f ca="1">IFERROR(IF(LEN(Milestones34[[#This Row],[Days]])=0,"",IF(AND(AG$7=$E42,$G42=1),Milestone_Marker,"")),"")</f>
        <v/>
      </c>
      <c r="AH42" s="96" t="str">
        <f ca="1">IFERROR(IF(LEN(Milestones34[[#This Row],[Days]])=0,"",IF(AND(AH$7=$E42,$G42=1),Milestone_Marker,"")),"")</f>
        <v/>
      </c>
      <c r="AI42" s="96" t="str">
        <f ca="1">IFERROR(IF(LEN(Milestones34[[#This Row],[Days]])=0,"",IF(AND(AI$7=$E42,$G42=1),Milestone_Marker,"")),"")</f>
        <v/>
      </c>
      <c r="AJ42" s="96" t="str">
        <f ca="1">IFERROR(IF(LEN(Milestones34[[#This Row],[Days]])=0,"",IF(AND(AJ$7=$E42,$G42=1),Milestone_Marker,"")),"")</f>
        <v/>
      </c>
      <c r="AK42" s="96" t="str">
        <f ca="1">IFERROR(IF(LEN(Milestones34[[#This Row],[Days]])=0,"",IF(AND(AK$7=$E42,$G42=1),Milestone_Marker,"")),"")</f>
        <v/>
      </c>
      <c r="AL42" s="96" t="str">
        <f ca="1">IFERROR(IF(LEN(Milestones34[[#This Row],[Days]])=0,"",IF(AND(AL$7=$E42,$G42=1),Milestone_Marker,"")),"")</f>
        <v/>
      </c>
      <c r="AM42" s="96" t="str">
        <f ca="1">IFERROR(IF(LEN(Milestones34[[#This Row],[Days]])=0,"",IF(AND(AM$7=$E42,$G42=1),Milestone_Marker,"")),"")</f>
        <v/>
      </c>
      <c r="AN42" s="96" t="str">
        <f ca="1">IFERROR(IF(LEN(Milestones34[[#This Row],[Days]])=0,"",IF(AND(AN$7=$E42,$G42=1),Milestone_Marker,"")),"")</f>
        <v/>
      </c>
      <c r="AO42" s="96" t="str">
        <f ca="1">IFERROR(IF(LEN(Milestones34[[#This Row],[Days]])=0,"",IF(AND(AO$7=$E42,$G42=1),Milestone_Marker,"")),"")</f>
        <v/>
      </c>
      <c r="AP42" s="96" t="str">
        <f ca="1">IFERROR(IF(LEN(Milestones34[[#This Row],[Days]])=0,"",IF(AND(AP$7=$E42,$G42=1),Milestone_Marker,"")),"")</f>
        <v/>
      </c>
      <c r="AQ42" s="96" t="str">
        <f ca="1">IFERROR(IF(LEN(Milestones34[[#This Row],[Days]])=0,"",IF(AND(AQ$7=$E42,$G42=1),Milestone_Marker,"")),"")</f>
        <v/>
      </c>
      <c r="AR42" s="96" t="str">
        <f ca="1">IFERROR(IF(LEN(Milestones34[[#This Row],[Days]])=0,"",IF(AND(AR$7=$E42,$G42=1),Milestone_Marker,"")),"")</f>
        <v/>
      </c>
      <c r="AS42" s="96" t="str">
        <f ca="1">IFERROR(IF(LEN(Milestones34[[#This Row],[Days]])=0,"",IF(AND(AS$7=$E42,$G42=1),Milestone_Marker,"")),"")</f>
        <v/>
      </c>
      <c r="AT42" s="96" t="str">
        <f ca="1">IFERROR(IF(LEN(Milestones34[[#This Row],[Days]])=0,"",IF(AND(AT$7=$E42,$G42=1),Milestone_Marker,"")),"")</f>
        <v/>
      </c>
      <c r="AU42" s="96" t="str">
        <f ca="1">IFERROR(IF(LEN(Milestones34[[#This Row],[Days]])=0,"",IF(AND(AU$7=$E42,$G42=1),Milestone_Marker,"")),"")</f>
        <v/>
      </c>
      <c r="AV42" s="96" t="str">
        <f ca="1">IFERROR(IF(LEN(Milestones34[[#This Row],[Days]])=0,"",IF(AND(AV$7=$E42,$G42=1),Milestone_Marker,"")),"")</f>
        <v/>
      </c>
      <c r="AW42" s="96" t="str">
        <f ca="1">IFERROR(IF(LEN(Milestones34[[#This Row],[Days]])=0,"",IF(AND(AW$7=$E42,$G42=1),Milestone_Marker,"")),"")</f>
        <v/>
      </c>
      <c r="AX42" s="96" t="str">
        <f ca="1">IFERROR(IF(LEN(Milestones34[[#This Row],[Days]])=0,"",IF(AND(AX$7=$E42,$G42=1),Milestone_Marker,"")),"")</f>
        <v/>
      </c>
      <c r="AY42" s="96" t="str">
        <f ca="1">IFERROR(IF(LEN(Milestones34[[#This Row],[Days]])=0,"",IF(AND(AY$7=$E42,$G42=1),Milestone_Marker,"")),"")</f>
        <v/>
      </c>
      <c r="AZ42" s="96" t="str">
        <f ca="1">IFERROR(IF(LEN(Milestones34[[#This Row],[Days]])=0,"",IF(AND(AZ$7=$E42,$G42=1),Milestone_Marker,"")),"")</f>
        <v/>
      </c>
      <c r="BA42" s="96" t="str">
        <f ca="1">IFERROR(IF(LEN(Milestones34[[#This Row],[Days]])=0,"",IF(AND(BA$7=$E42,$G42=1),Milestone_Marker,"")),"")</f>
        <v/>
      </c>
      <c r="BB42" s="96" t="str">
        <f ca="1">IFERROR(IF(LEN(Milestones34[[#This Row],[Days]])=0,"",IF(AND(BB$7=$E42,$G42=1),Milestone_Marker,"")),"")</f>
        <v/>
      </c>
      <c r="BC42" s="96" t="str">
        <f ca="1">IFERROR(IF(LEN(Milestones34[[#This Row],[Days]])=0,"",IF(AND(BC$7=$E42,$G42=1),Milestone_Marker,"")),"")</f>
        <v/>
      </c>
      <c r="BD42" s="96" t="str">
        <f ca="1">IFERROR(IF(LEN(Milestones34[[#This Row],[Days]])=0,"",IF(AND(BD$7=$E42,$G42=1),Milestone_Marker,"")),"")</f>
        <v/>
      </c>
      <c r="BE42" s="96" t="str">
        <f ca="1">IFERROR(IF(LEN(Milestones34[[#This Row],[Days]])=0,"",IF(AND(BE$7=$E42,$G42=1),Milestone_Marker,"")),"")</f>
        <v/>
      </c>
      <c r="BF42" s="96" t="str">
        <f ca="1">IFERROR(IF(LEN(Milestones34[[#This Row],[Days]])=0,"",IF(AND(BF$7=$E42,$G42=1),Milestone_Marker,"")),"")</f>
        <v/>
      </c>
      <c r="BG42" s="96" t="str">
        <f ca="1">IFERROR(IF(LEN(Milestones34[[#This Row],[Days]])=0,"",IF(AND(BG$7=$E42,$G42=1),Milestone_Marker,"")),"")</f>
        <v/>
      </c>
      <c r="BH42" s="96" t="str">
        <f ca="1">IFERROR(IF(LEN(Milestones34[[#This Row],[Days]])=0,"",IF(AND(BH$7=$E42,$G42=1),Milestone_Marker,"")),"")</f>
        <v/>
      </c>
      <c r="BI42" s="96" t="str">
        <f ca="1">IFERROR(IF(LEN(Milestones34[[#This Row],[Days]])=0,"",IF(AND(BI$7=$E42,$G42=1),Milestone_Marker,"")),"")</f>
        <v/>
      </c>
      <c r="BJ42" s="96" t="str">
        <f ca="1">IFERROR(IF(LEN(Milestones34[[#This Row],[Days]])=0,"",IF(AND(BJ$7=$E42,$G42=1),Milestone_Marker,"")),"")</f>
        <v/>
      </c>
      <c r="BK42" s="96" t="str">
        <f ca="1">IFERROR(IF(LEN(Milestones34[[#This Row],[Days]])=0,"",IF(AND(BK$7=$E42,$G42=1),Milestone_Marker,"")),"")</f>
        <v/>
      </c>
      <c r="BL42" s="96" t="str">
        <f ca="1">IFERROR(IF(LEN(Milestones34[[#This Row],[Days]])=0,"",IF(AND(BL$7=$E42,$G42=1),Milestone_Marker,"")),"")</f>
        <v/>
      </c>
    </row>
    <row r="43" spans="1:64" s="60" customFormat="1" ht="30" customHeight="1" outlineLevel="1" x14ac:dyDescent="0.2">
      <c r="A43" s="45"/>
      <c r="B43" s="98" t="s">
        <v>103</v>
      </c>
      <c r="C43" s="92" t="s">
        <v>13</v>
      </c>
      <c r="D43" s="93">
        <v>1</v>
      </c>
      <c r="E43" s="94">
        <v>45600</v>
      </c>
      <c r="F43" s="94">
        <v>45626</v>
      </c>
      <c r="G43" s="89">
        <f>Milestones34[[#This Row],[End]]-Milestones34[[#This Row],[Start]]</f>
        <v>26</v>
      </c>
      <c r="H43" s="95"/>
      <c r="I43" s="96" t="str">
        <f ca="1">IFERROR(IF(LEN(Milestones34[[#This Row],[Days]])=0,"",IF(AND(I$7=$E43,$G43=1),Milestone_Marker,"")),"")</f>
        <v/>
      </c>
      <c r="J43" s="96" t="str">
        <f ca="1">IFERROR(IF(LEN(Milestones34[[#This Row],[Days]])=0,"",IF(AND(J$7=$E43,$G43=1),Milestone_Marker,"")),"")</f>
        <v/>
      </c>
      <c r="K43" s="96" t="str">
        <f ca="1">IFERROR(IF(LEN(Milestones34[[#This Row],[Days]])=0,"",IF(AND(K$7=$E43,$G43=1),Milestone_Marker,"")),"")</f>
        <v/>
      </c>
      <c r="L43" s="96" t="str">
        <f ca="1">IFERROR(IF(LEN(Milestones34[[#This Row],[Days]])=0,"",IF(AND(L$7=$E43,$G43=1),Milestone_Marker,"")),"")</f>
        <v/>
      </c>
      <c r="M43" s="96" t="str">
        <f ca="1">IFERROR(IF(LEN(Milestones34[[#This Row],[Days]])=0,"",IF(AND(M$7=$E43,$G43=1),Milestone_Marker,"")),"")</f>
        <v/>
      </c>
      <c r="N43" s="96" t="str">
        <f ca="1">IFERROR(IF(LEN(Milestones34[[#This Row],[Days]])=0,"",IF(AND(N$7=$E43,$G43=1),Milestone_Marker,"")),"")</f>
        <v/>
      </c>
      <c r="O43" s="96" t="str">
        <f ca="1">IFERROR(IF(LEN(Milestones34[[#This Row],[Days]])=0,"",IF(AND(O$7=$E43,$G43=1),Milestone_Marker,"")),"")</f>
        <v/>
      </c>
      <c r="P43" s="96" t="str">
        <f ca="1">IFERROR(IF(LEN(Milestones34[[#This Row],[Days]])=0,"",IF(AND(P$7=$E43,$G43=1),Milestone_Marker,"")),"")</f>
        <v/>
      </c>
      <c r="Q43" s="96" t="str">
        <f ca="1">IFERROR(IF(LEN(Milestones34[[#This Row],[Days]])=0,"",IF(AND(Q$7=$E43,$G43=1),Milestone_Marker,"")),"")</f>
        <v/>
      </c>
      <c r="R43" s="96" t="str">
        <f ca="1">IFERROR(IF(LEN(Milestones34[[#This Row],[Days]])=0,"",IF(AND(R$7=$E43,$G43=1),Milestone_Marker,"")),"")</f>
        <v/>
      </c>
      <c r="S43" s="96" t="str">
        <f ca="1">IFERROR(IF(LEN(Milestones34[[#This Row],[Days]])=0,"",IF(AND(S$7=$E43,$G43=1),Milestone_Marker,"")),"")</f>
        <v/>
      </c>
      <c r="T43" s="96" t="str">
        <f ca="1">IFERROR(IF(LEN(Milestones34[[#This Row],[Days]])=0,"",IF(AND(T$7=$E43,$G43=1),Milestone_Marker,"")),"")</f>
        <v/>
      </c>
      <c r="U43" s="96" t="str">
        <f ca="1">IFERROR(IF(LEN(Milestones34[[#This Row],[Days]])=0,"",IF(AND(U$7=$E43,$G43=1),Milestone_Marker,"")),"")</f>
        <v/>
      </c>
      <c r="V43" s="96" t="str">
        <f ca="1">IFERROR(IF(LEN(Milestones34[[#This Row],[Days]])=0,"",IF(AND(V$7=$E43,$G43=1),Milestone_Marker,"")),"")</f>
        <v/>
      </c>
      <c r="W43" s="96" t="str">
        <f ca="1">IFERROR(IF(LEN(Milestones34[[#This Row],[Days]])=0,"",IF(AND(W$7=$E43,$G43=1),Milestone_Marker,"")),"")</f>
        <v/>
      </c>
      <c r="X43" s="96" t="str">
        <f ca="1">IFERROR(IF(LEN(Milestones34[[#This Row],[Days]])=0,"",IF(AND(X$7=$E43,$G43=1),Milestone_Marker,"")),"")</f>
        <v/>
      </c>
      <c r="Y43" s="96" t="str">
        <f ca="1">IFERROR(IF(LEN(Milestones34[[#This Row],[Days]])=0,"",IF(AND(Y$7=$E43,$G43=1),Milestone_Marker,"")),"")</f>
        <v/>
      </c>
      <c r="Z43" s="96" t="str">
        <f ca="1">IFERROR(IF(LEN(Milestones34[[#This Row],[Days]])=0,"",IF(AND(Z$7=$E43,$G43=1),Milestone_Marker,"")),"")</f>
        <v/>
      </c>
      <c r="AA43" s="96" t="str">
        <f ca="1">IFERROR(IF(LEN(Milestones34[[#This Row],[Days]])=0,"",IF(AND(AA$7=$E43,$G43=1),Milestone_Marker,"")),"")</f>
        <v/>
      </c>
      <c r="AB43" s="96" t="str">
        <f ca="1">IFERROR(IF(LEN(Milestones34[[#This Row],[Days]])=0,"",IF(AND(AB$7=$E43,$G43=1),Milestone_Marker,"")),"")</f>
        <v/>
      </c>
      <c r="AC43" s="96" t="str">
        <f ca="1">IFERROR(IF(LEN(Milestones34[[#This Row],[Days]])=0,"",IF(AND(AC$7=$E43,$G43=1),Milestone_Marker,"")),"")</f>
        <v/>
      </c>
      <c r="AD43" s="96" t="str">
        <f ca="1">IFERROR(IF(LEN(Milestones34[[#This Row],[Days]])=0,"",IF(AND(AD$7=$E43,$G43=1),Milestone_Marker,"")),"")</f>
        <v/>
      </c>
      <c r="AE43" s="96" t="str">
        <f ca="1">IFERROR(IF(LEN(Milestones34[[#This Row],[Days]])=0,"",IF(AND(AE$7=$E43,$G43=1),Milestone_Marker,"")),"")</f>
        <v/>
      </c>
      <c r="AF43" s="96" t="str">
        <f ca="1">IFERROR(IF(LEN(Milestones34[[#This Row],[Days]])=0,"",IF(AND(AF$7=$E43,$G43=1),Milestone_Marker,"")),"")</f>
        <v/>
      </c>
      <c r="AG43" s="96" t="str">
        <f ca="1">IFERROR(IF(LEN(Milestones34[[#This Row],[Days]])=0,"",IF(AND(AG$7=$E43,$G43=1),Milestone_Marker,"")),"")</f>
        <v/>
      </c>
      <c r="AH43" s="96" t="str">
        <f ca="1">IFERROR(IF(LEN(Milestones34[[#This Row],[Days]])=0,"",IF(AND(AH$7=$E43,$G43=1),Milestone_Marker,"")),"")</f>
        <v/>
      </c>
      <c r="AI43" s="96" t="str">
        <f ca="1">IFERROR(IF(LEN(Milestones34[[#This Row],[Days]])=0,"",IF(AND(AI$7=$E43,$G43=1),Milestone_Marker,"")),"")</f>
        <v/>
      </c>
      <c r="AJ43" s="96" t="str">
        <f ca="1">IFERROR(IF(LEN(Milestones34[[#This Row],[Days]])=0,"",IF(AND(AJ$7=$E43,$G43=1),Milestone_Marker,"")),"")</f>
        <v/>
      </c>
      <c r="AK43" s="96" t="str">
        <f ca="1">IFERROR(IF(LEN(Milestones34[[#This Row],[Days]])=0,"",IF(AND(AK$7=$E43,$G43=1),Milestone_Marker,"")),"")</f>
        <v/>
      </c>
      <c r="AL43" s="96" t="str">
        <f ca="1">IFERROR(IF(LEN(Milestones34[[#This Row],[Days]])=0,"",IF(AND(AL$7=$E43,$G43=1),Milestone_Marker,"")),"")</f>
        <v/>
      </c>
      <c r="AM43" s="96" t="str">
        <f ca="1">IFERROR(IF(LEN(Milestones34[[#This Row],[Days]])=0,"",IF(AND(AM$7=$E43,$G43=1),Milestone_Marker,"")),"")</f>
        <v/>
      </c>
      <c r="AN43" s="96" t="str">
        <f ca="1">IFERROR(IF(LEN(Milestones34[[#This Row],[Days]])=0,"",IF(AND(AN$7=$E43,$G43=1),Milestone_Marker,"")),"")</f>
        <v/>
      </c>
      <c r="AO43" s="96" t="str">
        <f ca="1">IFERROR(IF(LEN(Milestones34[[#This Row],[Days]])=0,"",IF(AND(AO$7=$E43,$G43=1),Milestone_Marker,"")),"")</f>
        <v/>
      </c>
      <c r="AP43" s="96" t="str">
        <f ca="1">IFERROR(IF(LEN(Milestones34[[#This Row],[Days]])=0,"",IF(AND(AP$7=$E43,$G43=1),Milestone_Marker,"")),"")</f>
        <v/>
      </c>
      <c r="AQ43" s="96" t="str">
        <f ca="1">IFERROR(IF(LEN(Milestones34[[#This Row],[Days]])=0,"",IF(AND(AQ$7=$E43,$G43=1),Milestone_Marker,"")),"")</f>
        <v/>
      </c>
      <c r="AR43" s="96" t="str">
        <f ca="1">IFERROR(IF(LEN(Milestones34[[#This Row],[Days]])=0,"",IF(AND(AR$7=$E43,$G43=1),Milestone_Marker,"")),"")</f>
        <v/>
      </c>
      <c r="AS43" s="96" t="str">
        <f ca="1">IFERROR(IF(LEN(Milestones34[[#This Row],[Days]])=0,"",IF(AND(AS$7=$E43,$G43=1),Milestone_Marker,"")),"")</f>
        <v/>
      </c>
      <c r="AT43" s="96" t="str">
        <f ca="1">IFERROR(IF(LEN(Milestones34[[#This Row],[Days]])=0,"",IF(AND(AT$7=$E43,$G43=1),Milestone_Marker,"")),"")</f>
        <v/>
      </c>
      <c r="AU43" s="96" t="str">
        <f ca="1">IFERROR(IF(LEN(Milestones34[[#This Row],[Days]])=0,"",IF(AND(AU$7=$E43,$G43=1),Milestone_Marker,"")),"")</f>
        <v/>
      </c>
      <c r="AV43" s="96" t="str">
        <f ca="1">IFERROR(IF(LEN(Milestones34[[#This Row],[Days]])=0,"",IF(AND(AV$7=$E43,$G43=1),Milestone_Marker,"")),"")</f>
        <v/>
      </c>
      <c r="AW43" s="96" t="str">
        <f ca="1">IFERROR(IF(LEN(Milestones34[[#This Row],[Days]])=0,"",IF(AND(AW$7=$E43,$G43=1),Milestone_Marker,"")),"")</f>
        <v/>
      </c>
      <c r="AX43" s="96" t="str">
        <f ca="1">IFERROR(IF(LEN(Milestones34[[#This Row],[Days]])=0,"",IF(AND(AX$7=$E43,$G43=1),Milestone_Marker,"")),"")</f>
        <v/>
      </c>
      <c r="AY43" s="96" t="str">
        <f ca="1">IFERROR(IF(LEN(Milestones34[[#This Row],[Days]])=0,"",IF(AND(AY$7=$E43,$G43=1),Milestone_Marker,"")),"")</f>
        <v/>
      </c>
      <c r="AZ43" s="96" t="str">
        <f ca="1">IFERROR(IF(LEN(Milestones34[[#This Row],[Days]])=0,"",IF(AND(AZ$7=$E43,$G43=1),Milestone_Marker,"")),"")</f>
        <v/>
      </c>
      <c r="BA43" s="96" t="str">
        <f ca="1">IFERROR(IF(LEN(Milestones34[[#This Row],[Days]])=0,"",IF(AND(BA$7=$E43,$G43=1),Milestone_Marker,"")),"")</f>
        <v/>
      </c>
      <c r="BB43" s="96" t="str">
        <f ca="1">IFERROR(IF(LEN(Milestones34[[#This Row],[Days]])=0,"",IF(AND(BB$7=$E43,$G43=1),Milestone_Marker,"")),"")</f>
        <v/>
      </c>
      <c r="BC43" s="96" t="str">
        <f ca="1">IFERROR(IF(LEN(Milestones34[[#This Row],[Days]])=0,"",IF(AND(BC$7=$E43,$G43=1),Milestone_Marker,"")),"")</f>
        <v/>
      </c>
      <c r="BD43" s="96" t="str">
        <f ca="1">IFERROR(IF(LEN(Milestones34[[#This Row],[Days]])=0,"",IF(AND(BD$7=$E43,$G43=1),Milestone_Marker,"")),"")</f>
        <v/>
      </c>
      <c r="BE43" s="96" t="str">
        <f ca="1">IFERROR(IF(LEN(Milestones34[[#This Row],[Days]])=0,"",IF(AND(BE$7=$E43,$G43=1),Milestone_Marker,"")),"")</f>
        <v/>
      </c>
      <c r="BF43" s="96" t="str">
        <f ca="1">IFERROR(IF(LEN(Milestones34[[#This Row],[Days]])=0,"",IF(AND(BF$7=$E43,$G43=1),Milestone_Marker,"")),"")</f>
        <v/>
      </c>
      <c r="BG43" s="96" t="str">
        <f ca="1">IFERROR(IF(LEN(Milestones34[[#This Row],[Days]])=0,"",IF(AND(BG$7=$E43,$G43=1),Milestone_Marker,"")),"")</f>
        <v/>
      </c>
      <c r="BH43" s="96" t="str">
        <f ca="1">IFERROR(IF(LEN(Milestones34[[#This Row],[Days]])=0,"",IF(AND(BH$7=$E43,$G43=1),Milestone_Marker,"")),"")</f>
        <v/>
      </c>
      <c r="BI43" s="96" t="str">
        <f ca="1">IFERROR(IF(LEN(Milestones34[[#This Row],[Days]])=0,"",IF(AND(BI$7=$E43,$G43=1),Milestone_Marker,"")),"")</f>
        <v/>
      </c>
      <c r="BJ43" s="96" t="str">
        <f ca="1">IFERROR(IF(LEN(Milestones34[[#This Row],[Days]])=0,"",IF(AND(BJ$7=$E43,$G43=1),Milestone_Marker,"")),"")</f>
        <v/>
      </c>
      <c r="BK43" s="96" t="str">
        <f ca="1">IFERROR(IF(LEN(Milestones34[[#This Row],[Days]])=0,"",IF(AND(BK$7=$E43,$G43=1),Milestone_Marker,"")),"")</f>
        <v/>
      </c>
      <c r="BL43" s="96" t="str">
        <f ca="1">IFERROR(IF(LEN(Milestones34[[#This Row],[Days]])=0,"",IF(AND(BL$7=$E43,$G43=1),Milestone_Marker,"")),"")</f>
        <v/>
      </c>
    </row>
    <row r="44" spans="1:64" s="60" customFormat="1" ht="30" customHeight="1" outlineLevel="1" x14ac:dyDescent="0.2">
      <c r="A44" s="45"/>
      <c r="B44" s="97" t="s">
        <v>63</v>
      </c>
      <c r="C44" s="92"/>
      <c r="D44" s="93"/>
      <c r="E44" s="94">
        <v>45600</v>
      </c>
      <c r="F44" s="94">
        <v>45626</v>
      </c>
      <c r="G44" s="89">
        <f>Milestones34[[#This Row],[End]]-Milestones34[[#This Row],[Start]]</f>
        <v>26</v>
      </c>
      <c r="H44" s="95"/>
      <c r="I44" s="96" t="str">
        <f ca="1">IFERROR(IF(LEN(Milestones34[[#This Row],[Days]])=0,"",IF(AND(I$7=$E44,$G44=1),Milestone_Marker,"")),"")</f>
        <v/>
      </c>
      <c r="J44" s="96" t="str">
        <f ca="1">IFERROR(IF(LEN(Milestones34[[#This Row],[Days]])=0,"",IF(AND(J$7=$E44,$G44=1),Milestone_Marker,"")),"")</f>
        <v/>
      </c>
      <c r="K44" s="96" t="str">
        <f ca="1">IFERROR(IF(LEN(Milestones34[[#This Row],[Days]])=0,"",IF(AND(K$7=$E44,$G44=1),Milestone_Marker,"")),"")</f>
        <v/>
      </c>
      <c r="L44" s="96" t="str">
        <f ca="1">IFERROR(IF(LEN(Milestones34[[#This Row],[Days]])=0,"",IF(AND(L$7=$E44,$G44=1),Milestone_Marker,"")),"")</f>
        <v/>
      </c>
      <c r="M44" s="96" t="str">
        <f ca="1">IFERROR(IF(LEN(Milestones34[[#This Row],[Days]])=0,"",IF(AND(M$7=$E44,$G44=1),Milestone_Marker,"")),"")</f>
        <v/>
      </c>
      <c r="N44" s="96" t="str">
        <f ca="1">IFERROR(IF(LEN(Milestones34[[#This Row],[Days]])=0,"",IF(AND(N$7=$E44,$G44=1),Milestone_Marker,"")),"")</f>
        <v/>
      </c>
      <c r="O44" s="96" t="str">
        <f ca="1">IFERROR(IF(LEN(Milestones34[[#This Row],[Days]])=0,"",IF(AND(O$7=$E44,$G44=1),Milestone_Marker,"")),"")</f>
        <v/>
      </c>
      <c r="P44" s="96" t="str">
        <f ca="1">IFERROR(IF(LEN(Milestones34[[#This Row],[Days]])=0,"",IF(AND(P$7=$E44,$G44=1),Milestone_Marker,"")),"")</f>
        <v/>
      </c>
      <c r="Q44" s="96" t="str">
        <f ca="1">IFERROR(IF(LEN(Milestones34[[#This Row],[Days]])=0,"",IF(AND(Q$7=$E44,$G44=1),Milestone_Marker,"")),"")</f>
        <v/>
      </c>
      <c r="R44" s="96" t="str">
        <f ca="1">IFERROR(IF(LEN(Milestones34[[#This Row],[Days]])=0,"",IF(AND(R$7=$E44,$G44=1),Milestone_Marker,"")),"")</f>
        <v/>
      </c>
      <c r="S44" s="96" t="str">
        <f ca="1">IFERROR(IF(LEN(Milestones34[[#This Row],[Days]])=0,"",IF(AND(S$7=$E44,$G44=1),Milestone_Marker,"")),"")</f>
        <v/>
      </c>
      <c r="T44" s="96" t="str">
        <f ca="1">IFERROR(IF(LEN(Milestones34[[#This Row],[Days]])=0,"",IF(AND(T$7=$E44,$G44=1),Milestone_Marker,"")),"")</f>
        <v/>
      </c>
      <c r="U44" s="96" t="str">
        <f ca="1">IFERROR(IF(LEN(Milestones34[[#This Row],[Days]])=0,"",IF(AND(U$7=$E44,$G44=1),Milestone_Marker,"")),"")</f>
        <v/>
      </c>
      <c r="V44" s="96" t="str">
        <f ca="1">IFERROR(IF(LEN(Milestones34[[#This Row],[Days]])=0,"",IF(AND(V$7=$E44,$G44=1),Milestone_Marker,"")),"")</f>
        <v/>
      </c>
      <c r="W44" s="96" t="str">
        <f ca="1">IFERROR(IF(LEN(Milestones34[[#This Row],[Days]])=0,"",IF(AND(W$7=$E44,$G44=1),Milestone_Marker,"")),"")</f>
        <v/>
      </c>
      <c r="X44" s="96" t="str">
        <f ca="1">IFERROR(IF(LEN(Milestones34[[#This Row],[Days]])=0,"",IF(AND(X$7=$E44,$G44=1),Milestone_Marker,"")),"")</f>
        <v/>
      </c>
      <c r="Y44" s="96" t="str">
        <f ca="1">IFERROR(IF(LEN(Milestones34[[#This Row],[Days]])=0,"",IF(AND(Y$7=$E44,$G44=1),Milestone_Marker,"")),"")</f>
        <v/>
      </c>
      <c r="Z44" s="96" t="str">
        <f ca="1">IFERROR(IF(LEN(Milestones34[[#This Row],[Days]])=0,"",IF(AND(Z$7=$E44,$G44=1),Milestone_Marker,"")),"")</f>
        <v/>
      </c>
      <c r="AA44" s="96" t="str">
        <f ca="1">IFERROR(IF(LEN(Milestones34[[#This Row],[Days]])=0,"",IF(AND(AA$7=$E44,$G44=1),Milestone_Marker,"")),"")</f>
        <v/>
      </c>
      <c r="AB44" s="96" t="str">
        <f ca="1">IFERROR(IF(LEN(Milestones34[[#This Row],[Days]])=0,"",IF(AND(AB$7=$E44,$G44=1),Milestone_Marker,"")),"")</f>
        <v/>
      </c>
      <c r="AC44" s="96" t="str">
        <f ca="1">IFERROR(IF(LEN(Milestones34[[#This Row],[Days]])=0,"",IF(AND(AC$7=$E44,$G44=1),Milestone_Marker,"")),"")</f>
        <v/>
      </c>
      <c r="AD44" s="96" t="str">
        <f ca="1">IFERROR(IF(LEN(Milestones34[[#This Row],[Days]])=0,"",IF(AND(AD$7=$E44,$G44=1),Milestone_Marker,"")),"")</f>
        <v/>
      </c>
      <c r="AE44" s="96" t="str">
        <f ca="1">IFERROR(IF(LEN(Milestones34[[#This Row],[Days]])=0,"",IF(AND(AE$7=$E44,$G44=1),Milestone_Marker,"")),"")</f>
        <v/>
      </c>
      <c r="AF44" s="96" t="str">
        <f ca="1">IFERROR(IF(LEN(Milestones34[[#This Row],[Days]])=0,"",IF(AND(AF$7=$E44,$G44=1),Milestone_Marker,"")),"")</f>
        <v/>
      </c>
      <c r="AG44" s="96" t="str">
        <f ca="1">IFERROR(IF(LEN(Milestones34[[#This Row],[Days]])=0,"",IF(AND(AG$7=$E44,$G44=1),Milestone_Marker,"")),"")</f>
        <v/>
      </c>
      <c r="AH44" s="96" t="str">
        <f ca="1">IFERROR(IF(LEN(Milestones34[[#This Row],[Days]])=0,"",IF(AND(AH$7=$E44,$G44=1),Milestone_Marker,"")),"")</f>
        <v/>
      </c>
      <c r="AI44" s="96" t="str">
        <f ca="1">IFERROR(IF(LEN(Milestones34[[#This Row],[Days]])=0,"",IF(AND(AI$7=$E44,$G44=1),Milestone_Marker,"")),"")</f>
        <v/>
      </c>
      <c r="AJ44" s="96" t="str">
        <f ca="1">IFERROR(IF(LEN(Milestones34[[#This Row],[Days]])=0,"",IF(AND(AJ$7=$E44,$G44=1),Milestone_Marker,"")),"")</f>
        <v/>
      </c>
      <c r="AK44" s="96" t="str">
        <f ca="1">IFERROR(IF(LEN(Milestones34[[#This Row],[Days]])=0,"",IF(AND(AK$7=$E44,$G44=1),Milestone_Marker,"")),"")</f>
        <v/>
      </c>
      <c r="AL44" s="96" t="str">
        <f ca="1">IFERROR(IF(LEN(Milestones34[[#This Row],[Days]])=0,"",IF(AND(AL$7=$E44,$G44=1),Milestone_Marker,"")),"")</f>
        <v/>
      </c>
      <c r="AM44" s="96" t="str">
        <f ca="1">IFERROR(IF(LEN(Milestones34[[#This Row],[Days]])=0,"",IF(AND(AM$7=$E44,$G44=1),Milestone_Marker,"")),"")</f>
        <v/>
      </c>
      <c r="AN44" s="96" t="str">
        <f ca="1">IFERROR(IF(LEN(Milestones34[[#This Row],[Days]])=0,"",IF(AND(AN$7=$E44,$G44=1),Milestone_Marker,"")),"")</f>
        <v/>
      </c>
      <c r="AO44" s="96" t="str">
        <f ca="1">IFERROR(IF(LEN(Milestones34[[#This Row],[Days]])=0,"",IF(AND(AO$7=$E44,$G44=1),Milestone_Marker,"")),"")</f>
        <v/>
      </c>
      <c r="AP44" s="96" t="str">
        <f ca="1">IFERROR(IF(LEN(Milestones34[[#This Row],[Days]])=0,"",IF(AND(AP$7=$E44,$G44=1),Milestone_Marker,"")),"")</f>
        <v/>
      </c>
      <c r="AQ44" s="96" t="str">
        <f ca="1">IFERROR(IF(LEN(Milestones34[[#This Row],[Days]])=0,"",IF(AND(AQ$7=$E44,$G44=1),Milestone_Marker,"")),"")</f>
        <v/>
      </c>
      <c r="AR44" s="96" t="str">
        <f ca="1">IFERROR(IF(LEN(Milestones34[[#This Row],[Days]])=0,"",IF(AND(AR$7=$E44,$G44=1),Milestone_Marker,"")),"")</f>
        <v/>
      </c>
      <c r="AS44" s="96" t="str">
        <f ca="1">IFERROR(IF(LEN(Milestones34[[#This Row],[Days]])=0,"",IF(AND(AS$7=$E44,$G44=1),Milestone_Marker,"")),"")</f>
        <v/>
      </c>
      <c r="AT44" s="96" t="str">
        <f ca="1">IFERROR(IF(LEN(Milestones34[[#This Row],[Days]])=0,"",IF(AND(AT$7=$E44,$G44=1),Milestone_Marker,"")),"")</f>
        <v/>
      </c>
      <c r="AU44" s="96" t="str">
        <f ca="1">IFERROR(IF(LEN(Milestones34[[#This Row],[Days]])=0,"",IF(AND(AU$7=$E44,$G44=1),Milestone_Marker,"")),"")</f>
        <v/>
      </c>
      <c r="AV44" s="96" t="str">
        <f ca="1">IFERROR(IF(LEN(Milestones34[[#This Row],[Days]])=0,"",IF(AND(AV$7=$E44,$G44=1),Milestone_Marker,"")),"")</f>
        <v/>
      </c>
      <c r="AW44" s="96" t="str">
        <f ca="1">IFERROR(IF(LEN(Milestones34[[#This Row],[Days]])=0,"",IF(AND(AW$7=$E44,$G44=1),Milestone_Marker,"")),"")</f>
        <v/>
      </c>
      <c r="AX44" s="96" t="str">
        <f ca="1">IFERROR(IF(LEN(Milestones34[[#This Row],[Days]])=0,"",IF(AND(AX$7=$E44,$G44=1),Milestone_Marker,"")),"")</f>
        <v/>
      </c>
      <c r="AY44" s="96" t="str">
        <f ca="1">IFERROR(IF(LEN(Milestones34[[#This Row],[Days]])=0,"",IF(AND(AY$7=$E44,$G44=1),Milestone_Marker,"")),"")</f>
        <v/>
      </c>
      <c r="AZ44" s="96" t="str">
        <f ca="1">IFERROR(IF(LEN(Milestones34[[#This Row],[Days]])=0,"",IF(AND(AZ$7=$E44,$G44=1),Milestone_Marker,"")),"")</f>
        <v/>
      </c>
      <c r="BA44" s="96" t="str">
        <f ca="1">IFERROR(IF(LEN(Milestones34[[#This Row],[Days]])=0,"",IF(AND(BA$7=$E44,$G44=1),Milestone_Marker,"")),"")</f>
        <v/>
      </c>
      <c r="BB44" s="96" t="str">
        <f ca="1">IFERROR(IF(LEN(Milestones34[[#This Row],[Days]])=0,"",IF(AND(BB$7=$E44,$G44=1),Milestone_Marker,"")),"")</f>
        <v/>
      </c>
      <c r="BC44" s="96" t="str">
        <f ca="1">IFERROR(IF(LEN(Milestones34[[#This Row],[Days]])=0,"",IF(AND(BC$7=$E44,$G44=1),Milestone_Marker,"")),"")</f>
        <v/>
      </c>
      <c r="BD44" s="96" t="str">
        <f ca="1">IFERROR(IF(LEN(Milestones34[[#This Row],[Days]])=0,"",IF(AND(BD$7=$E44,$G44=1),Milestone_Marker,"")),"")</f>
        <v/>
      </c>
      <c r="BE44" s="96" t="str">
        <f ca="1">IFERROR(IF(LEN(Milestones34[[#This Row],[Days]])=0,"",IF(AND(BE$7=$E44,$G44=1),Milestone_Marker,"")),"")</f>
        <v/>
      </c>
      <c r="BF44" s="96" t="str">
        <f ca="1">IFERROR(IF(LEN(Milestones34[[#This Row],[Days]])=0,"",IF(AND(BF$7=$E44,$G44=1),Milestone_Marker,"")),"")</f>
        <v/>
      </c>
      <c r="BG44" s="96" t="str">
        <f ca="1">IFERROR(IF(LEN(Milestones34[[#This Row],[Days]])=0,"",IF(AND(BG$7=$E44,$G44=1),Milestone_Marker,"")),"")</f>
        <v/>
      </c>
      <c r="BH44" s="96" t="str">
        <f ca="1">IFERROR(IF(LEN(Milestones34[[#This Row],[Days]])=0,"",IF(AND(BH$7=$E44,$G44=1),Milestone_Marker,"")),"")</f>
        <v/>
      </c>
      <c r="BI44" s="96" t="str">
        <f ca="1">IFERROR(IF(LEN(Milestones34[[#This Row],[Days]])=0,"",IF(AND(BI$7=$E44,$G44=1),Milestone_Marker,"")),"")</f>
        <v/>
      </c>
      <c r="BJ44" s="96" t="str">
        <f ca="1">IFERROR(IF(LEN(Milestones34[[#This Row],[Days]])=0,"",IF(AND(BJ$7=$E44,$G44=1),Milestone_Marker,"")),"")</f>
        <v/>
      </c>
      <c r="BK44" s="96" t="str">
        <f ca="1">IFERROR(IF(LEN(Milestones34[[#This Row],[Days]])=0,"",IF(AND(BK$7=$E44,$G44=1),Milestone_Marker,"")),"")</f>
        <v/>
      </c>
      <c r="BL44" s="96" t="str">
        <f ca="1">IFERROR(IF(LEN(Milestones34[[#This Row],[Days]])=0,"",IF(AND(BL$7=$E44,$G44=1),Milestone_Marker,"")),"")</f>
        <v/>
      </c>
    </row>
    <row r="45" spans="1:64" s="60" customFormat="1" ht="30" customHeight="1" outlineLevel="1" x14ac:dyDescent="0.2">
      <c r="A45" s="45"/>
      <c r="B45" s="98" t="s">
        <v>64</v>
      </c>
      <c r="C45" s="92" t="s">
        <v>35</v>
      </c>
      <c r="D45" s="93">
        <v>0</v>
      </c>
      <c r="E45" s="94">
        <v>45600</v>
      </c>
      <c r="F45" s="94">
        <v>45626</v>
      </c>
      <c r="G45" s="89">
        <f>Milestones34[[#This Row],[End]]-Milestones34[[#This Row],[Start]]</f>
        <v>26</v>
      </c>
      <c r="H45" s="95"/>
      <c r="I45" s="96" t="str">
        <f ca="1">IFERROR(IF(LEN(Milestones34[[#This Row],[Days]])=0,"",IF(AND(I$7=$E45,$G45=1),Milestone_Marker,"")),"")</f>
        <v/>
      </c>
      <c r="J45" s="96" t="str">
        <f ca="1">IFERROR(IF(LEN(Milestones34[[#This Row],[Days]])=0,"",IF(AND(J$7=$E45,$G45=1),Milestone_Marker,"")),"")</f>
        <v/>
      </c>
      <c r="K45" s="96" t="str">
        <f ca="1">IFERROR(IF(LEN(Milestones34[[#This Row],[Days]])=0,"",IF(AND(K$7=$E45,$G45=1),Milestone_Marker,"")),"")</f>
        <v/>
      </c>
      <c r="L45" s="96" t="str">
        <f ca="1">IFERROR(IF(LEN(Milestones34[[#This Row],[Days]])=0,"",IF(AND(L$7=$E45,$G45=1),Milestone_Marker,"")),"")</f>
        <v/>
      </c>
      <c r="M45" s="96" t="str">
        <f ca="1">IFERROR(IF(LEN(Milestones34[[#This Row],[Days]])=0,"",IF(AND(M$7=$E45,$G45=1),Milestone_Marker,"")),"")</f>
        <v/>
      </c>
      <c r="N45" s="96" t="str">
        <f ca="1">IFERROR(IF(LEN(Milestones34[[#This Row],[Days]])=0,"",IF(AND(N$7=$E45,$G45=1),Milestone_Marker,"")),"")</f>
        <v/>
      </c>
      <c r="O45" s="96" t="str">
        <f ca="1">IFERROR(IF(LEN(Milestones34[[#This Row],[Days]])=0,"",IF(AND(O$7=$E45,$G45=1),Milestone_Marker,"")),"")</f>
        <v/>
      </c>
      <c r="P45" s="96" t="str">
        <f ca="1">IFERROR(IF(LEN(Milestones34[[#This Row],[Days]])=0,"",IF(AND(P$7=$E45,$G45=1),Milestone_Marker,"")),"")</f>
        <v/>
      </c>
      <c r="Q45" s="96" t="str">
        <f ca="1">IFERROR(IF(LEN(Milestones34[[#This Row],[Days]])=0,"",IF(AND(Q$7=$E45,$G45=1),Milestone_Marker,"")),"")</f>
        <v/>
      </c>
      <c r="R45" s="96" t="str">
        <f ca="1">IFERROR(IF(LEN(Milestones34[[#This Row],[Days]])=0,"",IF(AND(R$7=$E45,$G45=1),Milestone_Marker,"")),"")</f>
        <v/>
      </c>
      <c r="S45" s="96" t="str">
        <f ca="1">IFERROR(IF(LEN(Milestones34[[#This Row],[Days]])=0,"",IF(AND(S$7=$E45,$G45=1),Milestone_Marker,"")),"")</f>
        <v/>
      </c>
      <c r="T45" s="96" t="str">
        <f ca="1">IFERROR(IF(LEN(Milestones34[[#This Row],[Days]])=0,"",IF(AND(T$7=$E45,$G45=1),Milestone_Marker,"")),"")</f>
        <v/>
      </c>
      <c r="U45" s="96" t="str">
        <f ca="1">IFERROR(IF(LEN(Milestones34[[#This Row],[Days]])=0,"",IF(AND(U$7=$E45,$G45=1),Milestone_Marker,"")),"")</f>
        <v/>
      </c>
      <c r="V45" s="96" t="str">
        <f ca="1">IFERROR(IF(LEN(Milestones34[[#This Row],[Days]])=0,"",IF(AND(V$7=$E45,$G45=1),Milestone_Marker,"")),"")</f>
        <v/>
      </c>
      <c r="W45" s="96" t="str">
        <f ca="1">IFERROR(IF(LEN(Milestones34[[#This Row],[Days]])=0,"",IF(AND(W$7=$E45,$G45=1),Milestone_Marker,"")),"")</f>
        <v/>
      </c>
      <c r="X45" s="96" t="str">
        <f ca="1">IFERROR(IF(LEN(Milestones34[[#This Row],[Days]])=0,"",IF(AND(X$7=$E45,$G45=1),Milestone_Marker,"")),"")</f>
        <v/>
      </c>
      <c r="Y45" s="96" t="str">
        <f ca="1">IFERROR(IF(LEN(Milestones34[[#This Row],[Days]])=0,"",IF(AND(Y$7=$E45,$G45=1),Milestone_Marker,"")),"")</f>
        <v/>
      </c>
      <c r="Z45" s="96" t="str">
        <f ca="1">IFERROR(IF(LEN(Milestones34[[#This Row],[Days]])=0,"",IF(AND(Z$7=$E45,$G45=1),Milestone_Marker,"")),"")</f>
        <v/>
      </c>
      <c r="AA45" s="96" t="str">
        <f ca="1">IFERROR(IF(LEN(Milestones34[[#This Row],[Days]])=0,"",IF(AND(AA$7=$E45,$G45=1),Milestone_Marker,"")),"")</f>
        <v/>
      </c>
      <c r="AB45" s="96" t="str">
        <f ca="1">IFERROR(IF(LEN(Milestones34[[#This Row],[Days]])=0,"",IF(AND(AB$7=$E45,$G45=1),Milestone_Marker,"")),"")</f>
        <v/>
      </c>
      <c r="AC45" s="96" t="str">
        <f ca="1">IFERROR(IF(LEN(Milestones34[[#This Row],[Days]])=0,"",IF(AND(AC$7=$E45,$G45=1),Milestone_Marker,"")),"")</f>
        <v/>
      </c>
      <c r="AD45" s="96" t="str">
        <f ca="1">IFERROR(IF(LEN(Milestones34[[#This Row],[Days]])=0,"",IF(AND(AD$7=$E45,$G45=1),Milestone_Marker,"")),"")</f>
        <v/>
      </c>
      <c r="AE45" s="96" t="str">
        <f ca="1">IFERROR(IF(LEN(Milestones34[[#This Row],[Days]])=0,"",IF(AND(AE$7=$E45,$G45=1),Milestone_Marker,"")),"")</f>
        <v/>
      </c>
      <c r="AF45" s="96" t="str">
        <f ca="1">IFERROR(IF(LEN(Milestones34[[#This Row],[Days]])=0,"",IF(AND(AF$7=$E45,$G45=1),Milestone_Marker,"")),"")</f>
        <v/>
      </c>
      <c r="AG45" s="96" t="str">
        <f ca="1">IFERROR(IF(LEN(Milestones34[[#This Row],[Days]])=0,"",IF(AND(AG$7=$E45,$G45=1),Milestone_Marker,"")),"")</f>
        <v/>
      </c>
      <c r="AH45" s="96" t="str">
        <f ca="1">IFERROR(IF(LEN(Milestones34[[#This Row],[Days]])=0,"",IF(AND(AH$7=$E45,$G45=1),Milestone_Marker,"")),"")</f>
        <v/>
      </c>
      <c r="AI45" s="96" t="str">
        <f ca="1">IFERROR(IF(LEN(Milestones34[[#This Row],[Days]])=0,"",IF(AND(AI$7=$E45,$G45=1),Milestone_Marker,"")),"")</f>
        <v/>
      </c>
      <c r="AJ45" s="96" t="str">
        <f ca="1">IFERROR(IF(LEN(Milestones34[[#This Row],[Days]])=0,"",IF(AND(AJ$7=$E45,$G45=1),Milestone_Marker,"")),"")</f>
        <v/>
      </c>
      <c r="AK45" s="96" t="str">
        <f ca="1">IFERROR(IF(LEN(Milestones34[[#This Row],[Days]])=0,"",IF(AND(AK$7=$E45,$G45=1),Milestone_Marker,"")),"")</f>
        <v/>
      </c>
      <c r="AL45" s="96" t="str">
        <f ca="1">IFERROR(IF(LEN(Milestones34[[#This Row],[Days]])=0,"",IF(AND(AL$7=$E45,$G45=1),Milestone_Marker,"")),"")</f>
        <v/>
      </c>
      <c r="AM45" s="96" t="str">
        <f ca="1">IFERROR(IF(LEN(Milestones34[[#This Row],[Days]])=0,"",IF(AND(AM$7=$E45,$G45=1),Milestone_Marker,"")),"")</f>
        <v/>
      </c>
      <c r="AN45" s="96" t="str">
        <f ca="1">IFERROR(IF(LEN(Milestones34[[#This Row],[Days]])=0,"",IF(AND(AN$7=$E45,$G45=1),Milestone_Marker,"")),"")</f>
        <v/>
      </c>
      <c r="AO45" s="96" t="str">
        <f ca="1">IFERROR(IF(LEN(Milestones34[[#This Row],[Days]])=0,"",IF(AND(AO$7=$E45,$G45=1),Milestone_Marker,"")),"")</f>
        <v/>
      </c>
      <c r="AP45" s="96" t="str">
        <f ca="1">IFERROR(IF(LEN(Milestones34[[#This Row],[Days]])=0,"",IF(AND(AP$7=$E45,$G45=1),Milestone_Marker,"")),"")</f>
        <v/>
      </c>
      <c r="AQ45" s="96" t="str">
        <f ca="1">IFERROR(IF(LEN(Milestones34[[#This Row],[Days]])=0,"",IF(AND(AQ$7=$E45,$G45=1),Milestone_Marker,"")),"")</f>
        <v/>
      </c>
      <c r="AR45" s="96" t="str">
        <f ca="1">IFERROR(IF(LEN(Milestones34[[#This Row],[Days]])=0,"",IF(AND(AR$7=$E45,$G45=1),Milestone_Marker,"")),"")</f>
        <v/>
      </c>
      <c r="AS45" s="96" t="str">
        <f ca="1">IFERROR(IF(LEN(Milestones34[[#This Row],[Days]])=0,"",IF(AND(AS$7=$E45,$G45=1),Milestone_Marker,"")),"")</f>
        <v/>
      </c>
      <c r="AT45" s="96" t="str">
        <f ca="1">IFERROR(IF(LEN(Milestones34[[#This Row],[Days]])=0,"",IF(AND(AT$7=$E45,$G45=1),Milestone_Marker,"")),"")</f>
        <v/>
      </c>
      <c r="AU45" s="96" t="str">
        <f ca="1">IFERROR(IF(LEN(Milestones34[[#This Row],[Days]])=0,"",IF(AND(AU$7=$E45,$G45=1),Milestone_Marker,"")),"")</f>
        <v/>
      </c>
      <c r="AV45" s="96" t="str">
        <f ca="1">IFERROR(IF(LEN(Milestones34[[#This Row],[Days]])=0,"",IF(AND(AV$7=$E45,$G45=1),Milestone_Marker,"")),"")</f>
        <v/>
      </c>
      <c r="AW45" s="96" t="str">
        <f ca="1">IFERROR(IF(LEN(Milestones34[[#This Row],[Days]])=0,"",IF(AND(AW$7=$E45,$G45=1),Milestone_Marker,"")),"")</f>
        <v/>
      </c>
      <c r="AX45" s="96" t="str">
        <f ca="1">IFERROR(IF(LEN(Milestones34[[#This Row],[Days]])=0,"",IF(AND(AX$7=$E45,$G45=1),Milestone_Marker,"")),"")</f>
        <v/>
      </c>
      <c r="AY45" s="96" t="str">
        <f ca="1">IFERROR(IF(LEN(Milestones34[[#This Row],[Days]])=0,"",IF(AND(AY$7=$E45,$G45=1),Milestone_Marker,"")),"")</f>
        <v/>
      </c>
      <c r="AZ45" s="96" t="str">
        <f ca="1">IFERROR(IF(LEN(Milestones34[[#This Row],[Days]])=0,"",IF(AND(AZ$7=$E45,$G45=1),Milestone_Marker,"")),"")</f>
        <v/>
      </c>
      <c r="BA45" s="96" t="str">
        <f ca="1">IFERROR(IF(LEN(Milestones34[[#This Row],[Days]])=0,"",IF(AND(BA$7=$E45,$G45=1),Milestone_Marker,"")),"")</f>
        <v/>
      </c>
      <c r="BB45" s="96" t="str">
        <f ca="1">IFERROR(IF(LEN(Milestones34[[#This Row],[Days]])=0,"",IF(AND(BB$7=$E45,$G45=1),Milestone_Marker,"")),"")</f>
        <v/>
      </c>
      <c r="BC45" s="96" t="str">
        <f ca="1">IFERROR(IF(LEN(Milestones34[[#This Row],[Days]])=0,"",IF(AND(BC$7=$E45,$G45=1),Milestone_Marker,"")),"")</f>
        <v/>
      </c>
      <c r="BD45" s="96" t="str">
        <f ca="1">IFERROR(IF(LEN(Milestones34[[#This Row],[Days]])=0,"",IF(AND(BD$7=$E45,$G45=1),Milestone_Marker,"")),"")</f>
        <v/>
      </c>
      <c r="BE45" s="96" t="str">
        <f ca="1">IFERROR(IF(LEN(Milestones34[[#This Row],[Days]])=0,"",IF(AND(BE$7=$E45,$G45=1),Milestone_Marker,"")),"")</f>
        <v/>
      </c>
      <c r="BF45" s="96" t="str">
        <f ca="1">IFERROR(IF(LEN(Milestones34[[#This Row],[Days]])=0,"",IF(AND(BF$7=$E45,$G45=1),Milestone_Marker,"")),"")</f>
        <v/>
      </c>
      <c r="BG45" s="96" t="str">
        <f ca="1">IFERROR(IF(LEN(Milestones34[[#This Row],[Days]])=0,"",IF(AND(BG$7=$E45,$G45=1),Milestone_Marker,"")),"")</f>
        <v/>
      </c>
      <c r="BH45" s="96" t="str">
        <f ca="1">IFERROR(IF(LEN(Milestones34[[#This Row],[Days]])=0,"",IF(AND(BH$7=$E45,$G45=1),Milestone_Marker,"")),"")</f>
        <v/>
      </c>
      <c r="BI45" s="96" t="str">
        <f ca="1">IFERROR(IF(LEN(Milestones34[[#This Row],[Days]])=0,"",IF(AND(BI$7=$E45,$G45=1),Milestone_Marker,"")),"")</f>
        <v/>
      </c>
      <c r="BJ45" s="96" t="str">
        <f ca="1">IFERROR(IF(LEN(Milestones34[[#This Row],[Days]])=0,"",IF(AND(BJ$7=$E45,$G45=1),Milestone_Marker,"")),"")</f>
        <v/>
      </c>
      <c r="BK45" s="96" t="str">
        <f ca="1">IFERROR(IF(LEN(Milestones34[[#This Row],[Days]])=0,"",IF(AND(BK$7=$E45,$G45=1),Milestone_Marker,"")),"")</f>
        <v/>
      </c>
      <c r="BL45" s="96" t="str">
        <f ca="1">IFERROR(IF(LEN(Milestones34[[#This Row],[Days]])=0,"",IF(AND(BL$7=$E45,$G45=1),Milestone_Marker,"")),"")</f>
        <v/>
      </c>
    </row>
    <row r="46" spans="1:64" s="60" customFormat="1" ht="30" customHeight="1" x14ac:dyDescent="0.2">
      <c r="A46" s="45"/>
      <c r="B46" s="98" t="s">
        <v>65</v>
      </c>
      <c r="C46" s="92" t="s">
        <v>33</v>
      </c>
      <c r="D46" s="93">
        <v>0</v>
      </c>
      <c r="E46" s="94">
        <v>45600</v>
      </c>
      <c r="F46" s="94">
        <v>45626</v>
      </c>
      <c r="G46" s="89">
        <f>Milestones34[[#This Row],[End]]-Milestones34[[#This Row],[Start]]</f>
        <v>26</v>
      </c>
      <c r="H46" s="95"/>
      <c r="I46" s="96" t="str">
        <f ca="1">IFERROR(IF(LEN(Milestones34[[#This Row],[Days]])=0,"",IF(AND(I$7=$E46,$G46=1),Milestone_Marker,"")),"")</f>
        <v/>
      </c>
      <c r="J46" s="96" t="str">
        <f ca="1">IFERROR(IF(LEN(Milestones34[[#This Row],[Days]])=0,"",IF(AND(J$7=$E46,$G46=1),Milestone_Marker,"")),"")</f>
        <v/>
      </c>
      <c r="K46" s="96" t="str">
        <f ca="1">IFERROR(IF(LEN(Milestones34[[#This Row],[Days]])=0,"",IF(AND(K$7=$E46,$G46=1),Milestone_Marker,"")),"")</f>
        <v/>
      </c>
      <c r="L46" s="96" t="str">
        <f ca="1">IFERROR(IF(LEN(Milestones34[[#This Row],[Days]])=0,"",IF(AND(L$7=$E46,$G46=1),Milestone_Marker,"")),"")</f>
        <v/>
      </c>
      <c r="M46" s="96" t="str">
        <f ca="1">IFERROR(IF(LEN(Milestones34[[#This Row],[Days]])=0,"",IF(AND(M$7=$E46,$G46=1),Milestone_Marker,"")),"")</f>
        <v/>
      </c>
      <c r="N46" s="96" t="str">
        <f ca="1">IFERROR(IF(LEN(Milestones34[[#This Row],[Days]])=0,"",IF(AND(N$7=$E46,$G46=1),Milestone_Marker,"")),"")</f>
        <v/>
      </c>
      <c r="O46" s="96" t="str">
        <f ca="1">IFERROR(IF(LEN(Milestones34[[#This Row],[Days]])=0,"",IF(AND(O$7=$E46,$G46=1),Milestone_Marker,"")),"")</f>
        <v/>
      </c>
      <c r="P46" s="96" t="str">
        <f ca="1">IFERROR(IF(LEN(Milestones34[[#This Row],[Days]])=0,"",IF(AND(P$7=$E46,$G46=1),Milestone_Marker,"")),"")</f>
        <v/>
      </c>
      <c r="Q46" s="96" t="str">
        <f ca="1">IFERROR(IF(LEN(Milestones34[[#This Row],[Days]])=0,"",IF(AND(Q$7=$E46,$G46=1),Milestone_Marker,"")),"")</f>
        <v/>
      </c>
      <c r="R46" s="96" t="str">
        <f ca="1">IFERROR(IF(LEN(Milestones34[[#This Row],[Days]])=0,"",IF(AND(R$7=$E46,$G46=1),Milestone_Marker,"")),"")</f>
        <v/>
      </c>
      <c r="S46" s="96" t="str">
        <f ca="1">IFERROR(IF(LEN(Milestones34[[#This Row],[Days]])=0,"",IF(AND(S$7=$E46,$G46=1),Milestone_Marker,"")),"")</f>
        <v/>
      </c>
      <c r="T46" s="96" t="str">
        <f ca="1">IFERROR(IF(LEN(Milestones34[[#This Row],[Days]])=0,"",IF(AND(T$7=$E46,$G46=1),Milestone_Marker,"")),"")</f>
        <v/>
      </c>
      <c r="U46" s="96" t="str">
        <f ca="1">IFERROR(IF(LEN(Milestones34[[#This Row],[Days]])=0,"",IF(AND(U$7=$E46,$G46=1),Milestone_Marker,"")),"")</f>
        <v/>
      </c>
      <c r="V46" s="96" t="str">
        <f ca="1">IFERROR(IF(LEN(Milestones34[[#This Row],[Days]])=0,"",IF(AND(V$7=$E46,$G46=1),Milestone_Marker,"")),"")</f>
        <v/>
      </c>
      <c r="W46" s="96" t="str">
        <f ca="1">IFERROR(IF(LEN(Milestones34[[#This Row],[Days]])=0,"",IF(AND(W$7=$E46,$G46=1),Milestone_Marker,"")),"")</f>
        <v/>
      </c>
      <c r="X46" s="96" t="str">
        <f ca="1">IFERROR(IF(LEN(Milestones34[[#This Row],[Days]])=0,"",IF(AND(X$7=$E46,$G46=1),Milestone_Marker,"")),"")</f>
        <v/>
      </c>
      <c r="Y46" s="96" t="str">
        <f ca="1">IFERROR(IF(LEN(Milestones34[[#This Row],[Days]])=0,"",IF(AND(Y$7=$E46,$G46=1),Milestone_Marker,"")),"")</f>
        <v/>
      </c>
      <c r="Z46" s="96" t="str">
        <f ca="1">IFERROR(IF(LEN(Milestones34[[#This Row],[Days]])=0,"",IF(AND(Z$7=$E46,$G46=1),Milestone_Marker,"")),"")</f>
        <v/>
      </c>
      <c r="AA46" s="96" t="str">
        <f ca="1">IFERROR(IF(LEN(Milestones34[[#This Row],[Days]])=0,"",IF(AND(AA$7=$E46,$G46=1),Milestone_Marker,"")),"")</f>
        <v/>
      </c>
      <c r="AB46" s="96" t="str">
        <f ca="1">IFERROR(IF(LEN(Milestones34[[#This Row],[Days]])=0,"",IF(AND(AB$7=$E46,$G46=1),Milestone_Marker,"")),"")</f>
        <v/>
      </c>
      <c r="AC46" s="96" t="str">
        <f ca="1">IFERROR(IF(LEN(Milestones34[[#This Row],[Days]])=0,"",IF(AND(AC$7=$E46,$G46=1),Milestone_Marker,"")),"")</f>
        <v/>
      </c>
      <c r="AD46" s="96" t="str">
        <f ca="1">IFERROR(IF(LEN(Milestones34[[#This Row],[Days]])=0,"",IF(AND(AD$7=$E46,$G46=1),Milestone_Marker,"")),"")</f>
        <v/>
      </c>
      <c r="AE46" s="96" t="str">
        <f ca="1">IFERROR(IF(LEN(Milestones34[[#This Row],[Days]])=0,"",IF(AND(AE$7=$E46,$G46=1),Milestone_Marker,"")),"")</f>
        <v/>
      </c>
      <c r="AF46" s="96" t="str">
        <f ca="1">IFERROR(IF(LEN(Milestones34[[#This Row],[Days]])=0,"",IF(AND(AF$7=$E46,$G46=1),Milestone_Marker,"")),"")</f>
        <v/>
      </c>
      <c r="AG46" s="96" t="str">
        <f ca="1">IFERROR(IF(LEN(Milestones34[[#This Row],[Days]])=0,"",IF(AND(AG$7=$E46,$G46=1),Milestone_Marker,"")),"")</f>
        <v/>
      </c>
      <c r="AH46" s="96" t="str">
        <f ca="1">IFERROR(IF(LEN(Milestones34[[#This Row],[Days]])=0,"",IF(AND(AH$7=$E46,$G46=1),Milestone_Marker,"")),"")</f>
        <v/>
      </c>
      <c r="AI46" s="96" t="str">
        <f ca="1">IFERROR(IF(LEN(Milestones34[[#This Row],[Days]])=0,"",IF(AND(AI$7=$E46,$G46=1),Milestone_Marker,"")),"")</f>
        <v/>
      </c>
      <c r="AJ46" s="96" t="str">
        <f ca="1">IFERROR(IF(LEN(Milestones34[[#This Row],[Days]])=0,"",IF(AND(AJ$7=$E46,$G46=1),Milestone_Marker,"")),"")</f>
        <v/>
      </c>
      <c r="AK46" s="96" t="str">
        <f ca="1">IFERROR(IF(LEN(Milestones34[[#This Row],[Days]])=0,"",IF(AND(AK$7=$E46,$G46=1),Milestone_Marker,"")),"")</f>
        <v/>
      </c>
      <c r="AL46" s="96" t="str">
        <f ca="1">IFERROR(IF(LEN(Milestones34[[#This Row],[Days]])=0,"",IF(AND(AL$7=$E46,$G46=1),Milestone_Marker,"")),"")</f>
        <v/>
      </c>
      <c r="AM46" s="96" t="str">
        <f ca="1">IFERROR(IF(LEN(Milestones34[[#This Row],[Days]])=0,"",IF(AND(AM$7=$E46,$G46=1),Milestone_Marker,"")),"")</f>
        <v/>
      </c>
      <c r="AN46" s="96" t="str">
        <f ca="1">IFERROR(IF(LEN(Milestones34[[#This Row],[Days]])=0,"",IF(AND(AN$7=$E46,$G46=1),Milestone_Marker,"")),"")</f>
        <v/>
      </c>
      <c r="AO46" s="96" t="str">
        <f ca="1">IFERROR(IF(LEN(Milestones34[[#This Row],[Days]])=0,"",IF(AND(AO$7=$E46,$G46=1),Milestone_Marker,"")),"")</f>
        <v/>
      </c>
      <c r="AP46" s="96" t="str">
        <f ca="1">IFERROR(IF(LEN(Milestones34[[#This Row],[Days]])=0,"",IF(AND(AP$7=$E46,$G46=1),Milestone_Marker,"")),"")</f>
        <v/>
      </c>
      <c r="AQ46" s="96" t="str">
        <f ca="1">IFERROR(IF(LEN(Milestones34[[#This Row],[Days]])=0,"",IF(AND(AQ$7=$E46,$G46=1),Milestone_Marker,"")),"")</f>
        <v/>
      </c>
      <c r="AR46" s="96" t="str">
        <f ca="1">IFERROR(IF(LEN(Milestones34[[#This Row],[Days]])=0,"",IF(AND(AR$7=$E46,$G46=1),Milestone_Marker,"")),"")</f>
        <v/>
      </c>
      <c r="AS46" s="96" t="str">
        <f ca="1">IFERROR(IF(LEN(Milestones34[[#This Row],[Days]])=0,"",IF(AND(AS$7=$E46,$G46=1),Milestone_Marker,"")),"")</f>
        <v/>
      </c>
      <c r="AT46" s="96" t="str">
        <f ca="1">IFERROR(IF(LEN(Milestones34[[#This Row],[Days]])=0,"",IF(AND(AT$7=$E46,$G46=1),Milestone_Marker,"")),"")</f>
        <v/>
      </c>
      <c r="AU46" s="96" t="str">
        <f ca="1">IFERROR(IF(LEN(Milestones34[[#This Row],[Days]])=0,"",IF(AND(AU$7=$E46,$G46=1),Milestone_Marker,"")),"")</f>
        <v/>
      </c>
      <c r="AV46" s="96" t="str">
        <f ca="1">IFERROR(IF(LEN(Milestones34[[#This Row],[Days]])=0,"",IF(AND(AV$7=$E46,$G46=1),Milestone_Marker,"")),"")</f>
        <v/>
      </c>
      <c r="AW46" s="96" t="str">
        <f ca="1">IFERROR(IF(LEN(Milestones34[[#This Row],[Days]])=0,"",IF(AND(AW$7=$E46,$G46=1),Milestone_Marker,"")),"")</f>
        <v/>
      </c>
      <c r="AX46" s="96" t="str">
        <f ca="1">IFERROR(IF(LEN(Milestones34[[#This Row],[Days]])=0,"",IF(AND(AX$7=$E46,$G46=1),Milestone_Marker,"")),"")</f>
        <v/>
      </c>
      <c r="AY46" s="96" t="str">
        <f ca="1">IFERROR(IF(LEN(Milestones34[[#This Row],[Days]])=0,"",IF(AND(AY$7=$E46,$G46=1),Milestone_Marker,"")),"")</f>
        <v/>
      </c>
      <c r="AZ46" s="96" t="str">
        <f ca="1">IFERROR(IF(LEN(Milestones34[[#This Row],[Days]])=0,"",IF(AND(AZ$7=$E46,$G46=1),Milestone_Marker,"")),"")</f>
        <v/>
      </c>
      <c r="BA46" s="96" t="str">
        <f ca="1">IFERROR(IF(LEN(Milestones34[[#This Row],[Days]])=0,"",IF(AND(BA$7=$E46,$G46=1),Milestone_Marker,"")),"")</f>
        <v/>
      </c>
      <c r="BB46" s="96" t="str">
        <f ca="1">IFERROR(IF(LEN(Milestones34[[#This Row],[Days]])=0,"",IF(AND(BB$7=$E46,$G46=1),Milestone_Marker,"")),"")</f>
        <v/>
      </c>
      <c r="BC46" s="96" t="str">
        <f ca="1">IFERROR(IF(LEN(Milestones34[[#This Row],[Days]])=0,"",IF(AND(BC$7=$E46,$G46=1),Milestone_Marker,"")),"")</f>
        <v/>
      </c>
      <c r="BD46" s="96" t="str">
        <f ca="1">IFERROR(IF(LEN(Milestones34[[#This Row],[Days]])=0,"",IF(AND(BD$7=$E46,$G46=1),Milestone_Marker,"")),"")</f>
        <v/>
      </c>
      <c r="BE46" s="96" t="str">
        <f ca="1">IFERROR(IF(LEN(Milestones34[[#This Row],[Days]])=0,"",IF(AND(BE$7=$E46,$G46=1),Milestone_Marker,"")),"")</f>
        <v/>
      </c>
      <c r="BF46" s="96" t="str">
        <f ca="1">IFERROR(IF(LEN(Milestones34[[#This Row],[Days]])=0,"",IF(AND(BF$7=$E46,$G46=1),Milestone_Marker,"")),"")</f>
        <v/>
      </c>
      <c r="BG46" s="96" t="str">
        <f ca="1">IFERROR(IF(LEN(Milestones34[[#This Row],[Days]])=0,"",IF(AND(BG$7=$E46,$G46=1),Milestone_Marker,"")),"")</f>
        <v/>
      </c>
      <c r="BH46" s="96" t="str">
        <f ca="1">IFERROR(IF(LEN(Milestones34[[#This Row],[Days]])=0,"",IF(AND(BH$7=$E46,$G46=1),Milestone_Marker,"")),"")</f>
        <v/>
      </c>
      <c r="BI46" s="96" t="str">
        <f ca="1">IFERROR(IF(LEN(Milestones34[[#This Row],[Days]])=0,"",IF(AND(BI$7=$E46,$G46=1),Milestone_Marker,"")),"")</f>
        <v/>
      </c>
      <c r="BJ46" s="96" t="str">
        <f ca="1">IFERROR(IF(LEN(Milestones34[[#This Row],[Days]])=0,"",IF(AND(BJ$7=$E46,$G46=1),Milestone_Marker,"")),"")</f>
        <v/>
      </c>
      <c r="BK46" s="96" t="str">
        <f ca="1">IFERROR(IF(LEN(Milestones34[[#This Row],[Days]])=0,"",IF(AND(BK$7=$E46,$G46=1),Milestone_Marker,"")),"")</f>
        <v/>
      </c>
      <c r="BL46" s="96" t="str">
        <f ca="1">IFERROR(IF(LEN(Milestones34[[#This Row],[Days]])=0,"",IF(AND(BL$7=$E46,$G46=1),Milestone_Marker,"")),"")</f>
        <v/>
      </c>
    </row>
    <row r="47" spans="1:64" s="60" customFormat="1" ht="30" customHeight="1" outlineLevel="1" x14ac:dyDescent="0.2">
      <c r="A47" s="45"/>
      <c r="B47" s="98" t="s">
        <v>66</v>
      </c>
      <c r="C47" s="92"/>
      <c r="D47" s="93">
        <v>0</v>
      </c>
      <c r="E47" s="94">
        <v>45600</v>
      </c>
      <c r="F47" s="94">
        <v>45626</v>
      </c>
      <c r="G47" s="89">
        <f>Milestones34[[#This Row],[End]]-Milestones34[[#This Row],[Start]]</f>
        <v>26</v>
      </c>
      <c r="H47" s="95"/>
      <c r="I47" s="96" t="str">
        <f ca="1">IFERROR(IF(LEN(Milestones34[[#This Row],[Days]])=0,"",IF(AND(I$7=$E47,$G47=1),Milestone_Marker,"")),"")</f>
        <v/>
      </c>
      <c r="J47" s="96" t="str">
        <f ca="1">IFERROR(IF(LEN(Milestones34[[#This Row],[Days]])=0,"",IF(AND(J$7=$E47,$G47=1),Milestone_Marker,"")),"")</f>
        <v/>
      </c>
      <c r="K47" s="96" t="str">
        <f ca="1">IFERROR(IF(LEN(Milestones34[[#This Row],[Days]])=0,"",IF(AND(K$7=$E47,$G47=1),Milestone_Marker,"")),"")</f>
        <v/>
      </c>
      <c r="L47" s="96" t="str">
        <f ca="1">IFERROR(IF(LEN(Milestones34[[#This Row],[Days]])=0,"",IF(AND(L$7=$E47,$G47=1),Milestone_Marker,"")),"")</f>
        <v/>
      </c>
      <c r="M47" s="96" t="str">
        <f ca="1">IFERROR(IF(LEN(Milestones34[[#This Row],[Days]])=0,"",IF(AND(M$7=$E47,$G47=1),Milestone_Marker,"")),"")</f>
        <v/>
      </c>
      <c r="N47" s="96" t="str">
        <f ca="1">IFERROR(IF(LEN(Milestones34[[#This Row],[Days]])=0,"",IF(AND(N$7=$E47,$G47=1),Milestone_Marker,"")),"")</f>
        <v/>
      </c>
      <c r="O47" s="96" t="str">
        <f ca="1">IFERROR(IF(LEN(Milestones34[[#This Row],[Days]])=0,"",IF(AND(O$7=$E47,$G47=1),Milestone_Marker,"")),"")</f>
        <v/>
      </c>
      <c r="P47" s="96" t="str">
        <f ca="1">IFERROR(IF(LEN(Milestones34[[#This Row],[Days]])=0,"",IF(AND(P$7=$E47,$G47=1),Milestone_Marker,"")),"")</f>
        <v/>
      </c>
      <c r="Q47" s="96" t="str">
        <f ca="1">IFERROR(IF(LEN(Milestones34[[#This Row],[Days]])=0,"",IF(AND(Q$7=$E47,$G47=1),Milestone_Marker,"")),"")</f>
        <v/>
      </c>
      <c r="R47" s="96" t="str">
        <f ca="1">IFERROR(IF(LEN(Milestones34[[#This Row],[Days]])=0,"",IF(AND(R$7=$E47,$G47=1),Milestone_Marker,"")),"")</f>
        <v/>
      </c>
      <c r="S47" s="96" t="str">
        <f ca="1">IFERROR(IF(LEN(Milestones34[[#This Row],[Days]])=0,"",IF(AND(S$7=$E47,$G47=1),Milestone_Marker,"")),"")</f>
        <v/>
      </c>
      <c r="T47" s="96" t="str">
        <f ca="1">IFERROR(IF(LEN(Milestones34[[#This Row],[Days]])=0,"",IF(AND(T$7=$E47,$G47=1),Milestone_Marker,"")),"")</f>
        <v/>
      </c>
      <c r="U47" s="96" t="str">
        <f ca="1">IFERROR(IF(LEN(Milestones34[[#This Row],[Days]])=0,"",IF(AND(U$7=$E47,$G47=1),Milestone_Marker,"")),"")</f>
        <v/>
      </c>
      <c r="V47" s="96" t="str">
        <f ca="1">IFERROR(IF(LEN(Milestones34[[#This Row],[Days]])=0,"",IF(AND(V$7=$E47,$G47=1),Milestone_Marker,"")),"")</f>
        <v/>
      </c>
      <c r="W47" s="96" t="str">
        <f ca="1">IFERROR(IF(LEN(Milestones34[[#This Row],[Days]])=0,"",IF(AND(W$7=$E47,$G47=1),Milestone_Marker,"")),"")</f>
        <v/>
      </c>
      <c r="X47" s="96" t="str">
        <f ca="1">IFERROR(IF(LEN(Milestones34[[#This Row],[Days]])=0,"",IF(AND(X$7=$E47,$G47=1),Milestone_Marker,"")),"")</f>
        <v/>
      </c>
      <c r="Y47" s="96" t="str">
        <f ca="1">IFERROR(IF(LEN(Milestones34[[#This Row],[Days]])=0,"",IF(AND(Y$7=$E47,$G47=1),Milestone_Marker,"")),"")</f>
        <v/>
      </c>
      <c r="Z47" s="96" t="str">
        <f ca="1">IFERROR(IF(LEN(Milestones34[[#This Row],[Days]])=0,"",IF(AND(Z$7=$E47,$G47=1),Milestone_Marker,"")),"")</f>
        <v/>
      </c>
      <c r="AA47" s="96" t="str">
        <f ca="1">IFERROR(IF(LEN(Milestones34[[#This Row],[Days]])=0,"",IF(AND(AA$7=$E47,$G47=1),Milestone_Marker,"")),"")</f>
        <v/>
      </c>
      <c r="AB47" s="96" t="str">
        <f ca="1">IFERROR(IF(LEN(Milestones34[[#This Row],[Days]])=0,"",IF(AND(AB$7=$E47,$G47=1),Milestone_Marker,"")),"")</f>
        <v/>
      </c>
      <c r="AC47" s="96" t="str">
        <f ca="1">IFERROR(IF(LEN(Milestones34[[#This Row],[Days]])=0,"",IF(AND(AC$7=$E47,$G47=1),Milestone_Marker,"")),"")</f>
        <v/>
      </c>
      <c r="AD47" s="96" t="str">
        <f ca="1">IFERROR(IF(LEN(Milestones34[[#This Row],[Days]])=0,"",IF(AND(AD$7=$E47,$G47=1),Milestone_Marker,"")),"")</f>
        <v/>
      </c>
      <c r="AE47" s="96" t="str">
        <f ca="1">IFERROR(IF(LEN(Milestones34[[#This Row],[Days]])=0,"",IF(AND(AE$7=$E47,$G47=1),Milestone_Marker,"")),"")</f>
        <v/>
      </c>
      <c r="AF47" s="96" t="str">
        <f ca="1">IFERROR(IF(LEN(Milestones34[[#This Row],[Days]])=0,"",IF(AND(AF$7=$E47,$G47=1),Milestone_Marker,"")),"")</f>
        <v/>
      </c>
      <c r="AG47" s="96" t="str">
        <f ca="1">IFERROR(IF(LEN(Milestones34[[#This Row],[Days]])=0,"",IF(AND(AG$7=$E47,$G47=1),Milestone_Marker,"")),"")</f>
        <v/>
      </c>
      <c r="AH47" s="96" t="str">
        <f ca="1">IFERROR(IF(LEN(Milestones34[[#This Row],[Days]])=0,"",IF(AND(AH$7=$E47,$G47=1),Milestone_Marker,"")),"")</f>
        <v/>
      </c>
      <c r="AI47" s="96" t="str">
        <f ca="1">IFERROR(IF(LEN(Milestones34[[#This Row],[Days]])=0,"",IF(AND(AI$7=$E47,$G47=1),Milestone_Marker,"")),"")</f>
        <v/>
      </c>
      <c r="AJ47" s="96" t="str">
        <f ca="1">IFERROR(IF(LEN(Milestones34[[#This Row],[Days]])=0,"",IF(AND(AJ$7=$E47,$G47=1),Milestone_Marker,"")),"")</f>
        <v/>
      </c>
      <c r="AK47" s="96" t="str">
        <f ca="1">IFERROR(IF(LEN(Milestones34[[#This Row],[Days]])=0,"",IF(AND(AK$7=$E47,$G47=1),Milestone_Marker,"")),"")</f>
        <v/>
      </c>
      <c r="AL47" s="96" t="str">
        <f ca="1">IFERROR(IF(LEN(Milestones34[[#This Row],[Days]])=0,"",IF(AND(AL$7=$E47,$G47=1),Milestone_Marker,"")),"")</f>
        <v/>
      </c>
      <c r="AM47" s="96" t="str">
        <f ca="1">IFERROR(IF(LEN(Milestones34[[#This Row],[Days]])=0,"",IF(AND(AM$7=$E47,$G47=1),Milestone_Marker,"")),"")</f>
        <v/>
      </c>
      <c r="AN47" s="96" t="str">
        <f ca="1">IFERROR(IF(LEN(Milestones34[[#This Row],[Days]])=0,"",IF(AND(AN$7=$E47,$G47=1),Milestone_Marker,"")),"")</f>
        <v/>
      </c>
      <c r="AO47" s="96" t="str">
        <f ca="1">IFERROR(IF(LEN(Milestones34[[#This Row],[Days]])=0,"",IF(AND(AO$7=$E47,$G47=1),Milestone_Marker,"")),"")</f>
        <v/>
      </c>
      <c r="AP47" s="96" t="str">
        <f ca="1">IFERROR(IF(LEN(Milestones34[[#This Row],[Days]])=0,"",IF(AND(AP$7=$E47,$G47=1),Milestone_Marker,"")),"")</f>
        <v/>
      </c>
      <c r="AQ47" s="96" t="str">
        <f ca="1">IFERROR(IF(LEN(Milestones34[[#This Row],[Days]])=0,"",IF(AND(AQ$7=$E47,$G47=1),Milestone_Marker,"")),"")</f>
        <v/>
      </c>
      <c r="AR47" s="96" t="str">
        <f ca="1">IFERROR(IF(LEN(Milestones34[[#This Row],[Days]])=0,"",IF(AND(AR$7=$E47,$G47=1),Milestone_Marker,"")),"")</f>
        <v/>
      </c>
      <c r="AS47" s="96" t="str">
        <f ca="1">IFERROR(IF(LEN(Milestones34[[#This Row],[Days]])=0,"",IF(AND(AS$7=$E47,$G47=1),Milestone_Marker,"")),"")</f>
        <v/>
      </c>
      <c r="AT47" s="96" t="str">
        <f ca="1">IFERROR(IF(LEN(Milestones34[[#This Row],[Days]])=0,"",IF(AND(AT$7=$E47,$G47=1),Milestone_Marker,"")),"")</f>
        <v/>
      </c>
      <c r="AU47" s="96" t="str">
        <f ca="1">IFERROR(IF(LEN(Milestones34[[#This Row],[Days]])=0,"",IF(AND(AU$7=$E47,$G47=1),Milestone_Marker,"")),"")</f>
        <v/>
      </c>
      <c r="AV47" s="96" t="str">
        <f ca="1">IFERROR(IF(LEN(Milestones34[[#This Row],[Days]])=0,"",IF(AND(AV$7=$E47,$G47=1),Milestone_Marker,"")),"")</f>
        <v/>
      </c>
      <c r="AW47" s="96" t="str">
        <f ca="1">IFERROR(IF(LEN(Milestones34[[#This Row],[Days]])=0,"",IF(AND(AW$7=$E47,$G47=1),Milestone_Marker,"")),"")</f>
        <v/>
      </c>
      <c r="AX47" s="96" t="str">
        <f ca="1">IFERROR(IF(LEN(Milestones34[[#This Row],[Days]])=0,"",IF(AND(AX$7=$E47,$G47=1),Milestone_Marker,"")),"")</f>
        <v/>
      </c>
      <c r="AY47" s="96" t="str">
        <f ca="1">IFERROR(IF(LEN(Milestones34[[#This Row],[Days]])=0,"",IF(AND(AY$7=$E47,$G47=1),Milestone_Marker,"")),"")</f>
        <v/>
      </c>
      <c r="AZ47" s="96" t="str">
        <f ca="1">IFERROR(IF(LEN(Milestones34[[#This Row],[Days]])=0,"",IF(AND(AZ$7=$E47,$G47=1),Milestone_Marker,"")),"")</f>
        <v/>
      </c>
      <c r="BA47" s="96" t="str">
        <f ca="1">IFERROR(IF(LEN(Milestones34[[#This Row],[Days]])=0,"",IF(AND(BA$7=$E47,$G47=1),Milestone_Marker,"")),"")</f>
        <v/>
      </c>
      <c r="BB47" s="96" t="str">
        <f ca="1">IFERROR(IF(LEN(Milestones34[[#This Row],[Days]])=0,"",IF(AND(BB$7=$E47,$G47=1),Milestone_Marker,"")),"")</f>
        <v/>
      </c>
      <c r="BC47" s="96" t="str">
        <f ca="1">IFERROR(IF(LEN(Milestones34[[#This Row],[Days]])=0,"",IF(AND(BC$7=$E47,$G47=1),Milestone_Marker,"")),"")</f>
        <v/>
      </c>
      <c r="BD47" s="96" t="str">
        <f ca="1">IFERROR(IF(LEN(Milestones34[[#This Row],[Days]])=0,"",IF(AND(BD$7=$E47,$G47=1),Milestone_Marker,"")),"")</f>
        <v/>
      </c>
      <c r="BE47" s="96" t="str">
        <f ca="1">IFERROR(IF(LEN(Milestones34[[#This Row],[Days]])=0,"",IF(AND(BE$7=$E47,$G47=1),Milestone_Marker,"")),"")</f>
        <v/>
      </c>
      <c r="BF47" s="96" t="str">
        <f ca="1">IFERROR(IF(LEN(Milestones34[[#This Row],[Days]])=0,"",IF(AND(BF$7=$E47,$G47=1),Milestone_Marker,"")),"")</f>
        <v/>
      </c>
      <c r="BG47" s="96" t="str">
        <f ca="1">IFERROR(IF(LEN(Milestones34[[#This Row],[Days]])=0,"",IF(AND(BG$7=$E47,$G47=1),Milestone_Marker,"")),"")</f>
        <v/>
      </c>
      <c r="BH47" s="96" t="str">
        <f ca="1">IFERROR(IF(LEN(Milestones34[[#This Row],[Days]])=0,"",IF(AND(BH$7=$E47,$G47=1),Milestone_Marker,"")),"")</f>
        <v/>
      </c>
      <c r="BI47" s="96" t="str">
        <f ca="1">IFERROR(IF(LEN(Milestones34[[#This Row],[Days]])=0,"",IF(AND(BI$7=$E47,$G47=1),Milestone_Marker,"")),"")</f>
        <v/>
      </c>
      <c r="BJ47" s="96" t="str">
        <f ca="1">IFERROR(IF(LEN(Milestones34[[#This Row],[Days]])=0,"",IF(AND(BJ$7=$E47,$G47=1),Milestone_Marker,"")),"")</f>
        <v/>
      </c>
      <c r="BK47" s="96" t="str">
        <f ca="1">IFERROR(IF(LEN(Milestones34[[#This Row],[Days]])=0,"",IF(AND(BK$7=$E47,$G47=1),Milestone_Marker,"")),"")</f>
        <v/>
      </c>
      <c r="BL47" s="96" t="str">
        <f ca="1">IFERROR(IF(LEN(Milestones34[[#This Row],[Days]])=0,"",IF(AND(BL$7=$E47,$G47=1),Milestone_Marker,"")),"")</f>
        <v/>
      </c>
    </row>
    <row r="48" spans="1:64" s="60" customFormat="1" ht="30" customHeight="1" outlineLevel="1" x14ac:dyDescent="0.2">
      <c r="A48" s="45"/>
      <c r="B48" s="98" t="s">
        <v>67</v>
      </c>
      <c r="C48" s="92"/>
      <c r="D48" s="93">
        <v>0</v>
      </c>
      <c r="E48" s="94">
        <v>45600</v>
      </c>
      <c r="F48" s="94">
        <v>45626</v>
      </c>
      <c r="G48" s="89">
        <f>Milestones34[[#This Row],[End]]-Milestones34[[#This Row],[Start]]</f>
        <v>26</v>
      </c>
      <c r="H48" s="95"/>
      <c r="I48" s="96" t="str">
        <f ca="1">IFERROR(IF(LEN(Milestones34[[#This Row],[Days]])=0,"",IF(AND(I$7=$E48,$G48=1),Milestone_Marker,"")),"")</f>
        <v/>
      </c>
      <c r="J48" s="96" t="str">
        <f ca="1">IFERROR(IF(LEN(Milestones34[[#This Row],[Days]])=0,"",IF(AND(J$7=$E48,$G48=1),Milestone_Marker,"")),"")</f>
        <v/>
      </c>
      <c r="K48" s="96" t="str">
        <f ca="1">IFERROR(IF(LEN(Milestones34[[#This Row],[Days]])=0,"",IF(AND(K$7=$E48,$G48=1),Milestone_Marker,"")),"")</f>
        <v/>
      </c>
      <c r="L48" s="96" t="str">
        <f ca="1">IFERROR(IF(LEN(Milestones34[[#This Row],[Days]])=0,"",IF(AND(L$7=$E48,$G48=1),Milestone_Marker,"")),"")</f>
        <v/>
      </c>
      <c r="M48" s="96" t="str">
        <f ca="1">IFERROR(IF(LEN(Milestones34[[#This Row],[Days]])=0,"",IF(AND(M$7=$E48,$G48=1),Milestone_Marker,"")),"")</f>
        <v/>
      </c>
      <c r="N48" s="96" t="str">
        <f ca="1">IFERROR(IF(LEN(Milestones34[[#This Row],[Days]])=0,"",IF(AND(N$7=$E48,$G48=1),Milestone_Marker,"")),"")</f>
        <v/>
      </c>
      <c r="O48" s="96" t="str">
        <f ca="1">IFERROR(IF(LEN(Milestones34[[#This Row],[Days]])=0,"",IF(AND(O$7=$E48,$G48=1),Milestone_Marker,"")),"")</f>
        <v/>
      </c>
      <c r="P48" s="96" t="str">
        <f ca="1">IFERROR(IF(LEN(Milestones34[[#This Row],[Days]])=0,"",IF(AND(P$7=$E48,$G48=1),Milestone_Marker,"")),"")</f>
        <v/>
      </c>
      <c r="Q48" s="96" t="str">
        <f ca="1">IFERROR(IF(LEN(Milestones34[[#This Row],[Days]])=0,"",IF(AND(Q$7=$E48,$G48=1),Milestone_Marker,"")),"")</f>
        <v/>
      </c>
      <c r="R48" s="96" t="str">
        <f ca="1">IFERROR(IF(LEN(Milestones34[[#This Row],[Days]])=0,"",IF(AND(R$7=$E48,$G48=1),Milestone_Marker,"")),"")</f>
        <v/>
      </c>
      <c r="S48" s="96" t="str">
        <f ca="1">IFERROR(IF(LEN(Milestones34[[#This Row],[Days]])=0,"",IF(AND(S$7=$E48,$G48=1),Milestone_Marker,"")),"")</f>
        <v/>
      </c>
      <c r="T48" s="96" t="str">
        <f ca="1">IFERROR(IF(LEN(Milestones34[[#This Row],[Days]])=0,"",IF(AND(T$7=$E48,$G48=1),Milestone_Marker,"")),"")</f>
        <v/>
      </c>
      <c r="U48" s="96" t="str">
        <f ca="1">IFERROR(IF(LEN(Milestones34[[#This Row],[Days]])=0,"",IF(AND(U$7=$E48,$G48=1),Milestone_Marker,"")),"")</f>
        <v/>
      </c>
      <c r="V48" s="96" t="str">
        <f ca="1">IFERROR(IF(LEN(Milestones34[[#This Row],[Days]])=0,"",IF(AND(V$7=$E48,$G48=1),Milestone_Marker,"")),"")</f>
        <v/>
      </c>
      <c r="W48" s="96" t="str">
        <f ca="1">IFERROR(IF(LEN(Milestones34[[#This Row],[Days]])=0,"",IF(AND(W$7=$E48,$G48=1),Milestone_Marker,"")),"")</f>
        <v/>
      </c>
      <c r="X48" s="96" t="str">
        <f ca="1">IFERROR(IF(LEN(Milestones34[[#This Row],[Days]])=0,"",IF(AND(X$7=$E48,$G48=1),Milestone_Marker,"")),"")</f>
        <v/>
      </c>
      <c r="Y48" s="96" t="str">
        <f ca="1">IFERROR(IF(LEN(Milestones34[[#This Row],[Days]])=0,"",IF(AND(Y$7=$E48,$G48=1),Milestone_Marker,"")),"")</f>
        <v/>
      </c>
      <c r="Z48" s="96" t="str">
        <f ca="1">IFERROR(IF(LEN(Milestones34[[#This Row],[Days]])=0,"",IF(AND(Z$7=$E48,$G48=1),Milestone_Marker,"")),"")</f>
        <v/>
      </c>
      <c r="AA48" s="96" t="str">
        <f ca="1">IFERROR(IF(LEN(Milestones34[[#This Row],[Days]])=0,"",IF(AND(AA$7=$E48,$G48=1),Milestone_Marker,"")),"")</f>
        <v/>
      </c>
      <c r="AB48" s="96" t="str">
        <f ca="1">IFERROR(IF(LEN(Milestones34[[#This Row],[Days]])=0,"",IF(AND(AB$7=$E48,$G48=1),Milestone_Marker,"")),"")</f>
        <v/>
      </c>
      <c r="AC48" s="96" t="str">
        <f ca="1">IFERROR(IF(LEN(Milestones34[[#This Row],[Days]])=0,"",IF(AND(AC$7=$E48,$G48=1),Milestone_Marker,"")),"")</f>
        <v/>
      </c>
      <c r="AD48" s="96" t="str">
        <f ca="1">IFERROR(IF(LEN(Milestones34[[#This Row],[Days]])=0,"",IF(AND(AD$7=$E48,$G48=1),Milestone_Marker,"")),"")</f>
        <v/>
      </c>
      <c r="AE48" s="96" t="str">
        <f ca="1">IFERROR(IF(LEN(Milestones34[[#This Row],[Days]])=0,"",IF(AND(AE$7=$E48,$G48=1),Milestone_Marker,"")),"")</f>
        <v/>
      </c>
      <c r="AF48" s="96" t="str">
        <f ca="1">IFERROR(IF(LEN(Milestones34[[#This Row],[Days]])=0,"",IF(AND(AF$7=$E48,$G48=1),Milestone_Marker,"")),"")</f>
        <v/>
      </c>
      <c r="AG48" s="96" t="str">
        <f ca="1">IFERROR(IF(LEN(Milestones34[[#This Row],[Days]])=0,"",IF(AND(AG$7=$E48,$G48=1),Milestone_Marker,"")),"")</f>
        <v/>
      </c>
      <c r="AH48" s="96" t="str">
        <f ca="1">IFERROR(IF(LEN(Milestones34[[#This Row],[Days]])=0,"",IF(AND(AH$7=$E48,$G48=1),Milestone_Marker,"")),"")</f>
        <v/>
      </c>
      <c r="AI48" s="96" t="str">
        <f ca="1">IFERROR(IF(LEN(Milestones34[[#This Row],[Days]])=0,"",IF(AND(AI$7=$E48,$G48=1),Milestone_Marker,"")),"")</f>
        <v/>
      </c>
      <c r="AJ48" s="96" t="str">
        <f ca="1">IFERROR(IF(LEN(Milestones34[[#This Row],[Days]])=0,"",IF(AND(AJ$7=$E48,$G48=1),Milestone_Marker,"")),"")</f>
        <v/>
      </c>
      <c r="AK48" s="96" t="str">
        <f ca="1">IFERROR(IF(LEN(Milestones34[[#This Row],[Days]])=0,"",IF(AND(AK$7=$E48,$G48=1),Milestone_Marker,"")),"")</f>
        <v/>
      </c>
      <c r="AL48" s="96" t="str">
        <f ca="1">IFERROR(IF(LEN(Milestones34[[#This Row],[Days]])=0,"",IF(AND(AL$7=$E48,$G48=1),Milestone_Marker,"")),"")</f>
        <v/>
      </c>
      <c r="AM48" s="96" t="str">
        <f ca="1">IFERROR(IF(LEN(Milestones34[[#This Row],[Days]])=0,"",IF(AND(AM$7=$E48,$G48=1),Milestone_Marker,"")),"")</f>
        <v/>
      </c>
      <c r="AN48" s="96" t="str">
        <f ca="1">IFERROR(IF(LEN(Milestones34[[#This Row],[Days]])=0,"",IF(AND(AN$7=$E48,$G48=1),Milestone_Marker,"")),"")</f>
        <v/>
      </c>
      <c r="AO48" s="96" t="str">
        <f ca="1">IFERROR(IF(LEN(Milestones34[[#This Row],[Days]])=0,"",IF(AND(AO$7=$E48,$G48=1),Milestone_Marker,"")),"")</f>
        <v/>
      </c>
      <c r="AP48" s="96" t="str">
        <f ca="1">IFERROR(IF(LEN(Milestones34[[#This Row],[Days]])=0,"",IF(AND(AP$7=$E48,$G48=1),Milestone_Marker,"")),"")</f>
        <v/>
      </c>
      <c r="AQ48" s="96" t="str">
        <f ca="1">IFERROR(IF(LEN(Milestones34[[#This Row],[Days]])=0,"",IF(AND(AQ$7=$E48,$G48=1),Milestone_Marker,"")),"")</f>
        <v/>
      </c>
      <c r="AR48" s="96" t="str">
        <f ca="1">IFERROR(IF(LEN(Milestones34[[#This Row],[Days]])=0,"",IF(AND(AR$7=$E48,$G48=1),Milestone_Marker,"")),"")</f>
        <v/>
      </c>
      <c r="AS48" s="96" t="str">
        <f ca="1">IFERROR(IF(LEN(Milestones34[[#This Row],[Days]])=0,"",IF(AND(AS$7=$E48,$G48=1),Milestone_Marker,"")),"")</f>
        <v/>
      </c>
      <c r="AT48" s="96" t="str">
        <f ca="1">IFERROR(IF(LEN(Milestones34[[#This Row],[Days]])=0,"",IF(AND(AT$7=$E48,$G48=1),Milestone_Marker,"")),"")</f>
        <v/>
      </c>
      <c r="AU48" s="96" t="str">
        <f ca="1">IFERROR(IF(LEN(Milestones34[[#This Row],[Days]])=0,"",IF(AND(AU$7=$E48,$G48=1),Milestone_Marker,"")),"")</f>
        <v/>
      </c>
      <c r="AV48" s="96" t="str">
        <f ca="1">IFERROR(IF(LEN(Milestones34[[#This Row],[Days]])=0,"",IF(AND(AV$7=$E48,$G48=1),Milestone_Marker,"")),"")</f>
        <v/>
      </c>
      <c r="AW48" s="96" t="str">
        <f ca="1">IFERROR(IF(LEN(Milestones34[[#This Row],[Days]])=0,"",IF(AND(AW$7=$E48,$G48=1),Milestone_Marker,"")),"")</f>
        <v/>
      </c>
      <c r="AX48" s="96" t="str">
        <f ca="1">IFERROR(IF(LEN(Milestones34[[#This Row],[Days]])=0,"",IF(AND(AX$7=$E48,$G48=1),Milestone_Marker,"")),"")</f>
        <v/>
      </c>
      <c r="AY48" s="96" t="str">
        <f ca="1">IFERROR(IF(LEN(Milestones34[[#This Row],[Days]])=0,"",IF(AND(AY$7=$E48,$G48=1),Milestone_Marker,"")),"")</f>
        <v/>
      </c>
      <c r="AZ48" s="96" t="str">
        <f ca="1">IFERROR(IF(LEN(Milestones34[[#This Row],[Days]])=0,"",IF(AND(AZ$7=$E48,$G48=1),Milestone_Marker,"")),"")</f>
        <v/>
      </c>
      <c r="BA48" s="96" t="str">
        <f ca="1">IFERROR(IF(LEN(Milestones34[[#This Row],[Days]])=0,"",IF(AND(BA$7=$E48,$G48=1),Milestone_Marker,"")),"")</f>
        <v/>
      </c>
      <c r="BB48" s="96" t="str">
        <f ca="1">IFERROR(IF(LEN(Milestones34[[#This Row],[Days]])=0,"",IF(AND(BB$7=$E48,$G48=1),Milestone_Marker,"")),"")</f>
        <v/>
      </c>
      <c r="BC48" s="96" t="str">
        <f ca="1">IFERROR(IF(LEN(Milestones34[[#This Row],[Days]])=0,"",IF(AND(BC$7=$E48,$G48=1),Milestone_Marker,"")),"")</f>
        <v/>
      </c>
      <c r="BD48" s="96" t="str">
        <f ca="1">IFERROR(IF(LEN(Milestones34[[#This Row],[Days]])=0,"",IF(AND(BD$7=$E48,$G48=1),Milestone_Marker,"")),"")</f>
        <v/>
      </c>
      <c r="BE48" s="96" t="str">
        <f ca="1">IFERROR(IF(LEN(Milestones34[[#This Row],[Days]])=0,"",IF(AND(BE$7=$E48,$G48=1),Milestone_Marker,"")),"")</f>
        <v/>
      </c>
      <c r="BF48" s="96" t="str">
        <f ca="1">IFERROR(IF(LEN(Milestones34[[#This Row],[Days]])=0,"",IF(AND(BF$7=$E48,$G48=1),Milestone_Marker,"")),"")</f>
        <v/>
      </c>
      <c r="BG48" s="96" t="str">
        <f ca="1">IFERROR(IF(LEN(Milestones34[[#This Row],[Days]])=0,"",IF(AND(BG$7=$E48,$G48=1),Milestone_Marker,"")),"")</f>
        <v/>
      </c>
      <c r="BH48" s="96" t="str">
        <f ca="1">IFERROR(IF(LEN(Milestones34[[#This Row],[Days]])=0,"",IF(AND(BH$7=$E48,$G48=1),Milestone_Marker,"")),"")</f>
        <v/>
      </c>
      <c r="BI48" s="96" t="str">
        <f ca="1">IFERROR(IF(LEN(Milestones34[[#This Row],[Days]])=0,"",IF(AND(BI$7=$E48,$G48=1),Milestone_Marker,"")),"")</f>
        <v/>
      </c>
      <c r="BJ48" s="96" t="str">
        <f ca="1">IFERROR(IF(LEN(Milestones34[[#This Row],[Days]])=0,"",IF(AND(BJ$7=$E48,$G48=1),Milestone_Marker,"")),"")</f>
        <v/>
      </c>
      <c r="BK48" s="96" t="str">
        <f ca="1">IFERROR(IF(LEN(Milestones34[[#This Row],[Days]])=0,"",IF(AND(BK$7=$E48,$G48=1),Milestone_Marker,"")),"")</f>
        <v/>
      </c>
      <c r="BL48" s="96" t="str">
        <f ca="1">IFERROR(IF(LEN(Milestones34[[#This Row],[Days]])=0,"",IF(AND(BL$7=$E48,$G48=1),Milestone_Marker,"")),"")</f>
        <v/>
      </c>
    </row>
    <row r="49" spans="1:64" s="60" customFormat="1" ht="30" customHeight="1" outlineLevel="1" x14ac:dyDescent="0.2">
      <c r="A49" s="45"/>
      <c r="B49" s="97" t="s">
        <v>68</v>
      </c>
      <c r="C49" s="92"/>
      <c r="D49" s="93"/>
      <c r="E49" s="94">
        <v>45600</v>
      </c>
      <c r="F49" s="94">
        <v>45626</v>
      </c>
      <c r="G49" s="89">
        <f>Milestones34[[#This Row],[End]]-Milestones34[[#This Row],[Start]]</f>
        <v>26</v>
      </c>
      <c r="H49" s="95"/>
      <c r="I49" s="96" t="str">
        <f ca="1">IFERROR(IF(LEN(Milestones34[[#This Row],[Days]])=0,"",IF(AND(I$7=$E49,$G49=1),Milestone_Marker,"")),"")</f>
        <v/>
      </c>
      <c r="J49" s="96" t="str">
        <f ca="1">IFERROR(IF(LEN(Milestones34[[#This Row],[Days]])=0,"",IF(AND(J$7=$E49,$G49=1),Milestone_Marker,"")),"")</f>
        <v/>
      </c>
      <c r="K49" s="96" t="str">
        <f ca="1">IFERROR(IF(LEN(Milestones34[[#This Row],[Days]])=0,"",IF(AND(K$7=$E49,$G49=1),Milestone_Marker,"")),"")</f>
        <v/>
      </c>
      <c r="L49" s="96" t="str">
        <f ca="1">IFERROR(IF(LEN(Milestones34[[#This Row],[Days]])=0,"",IF(AND(L$7=$E49,$G49=1),Milestone_Marker,"")),"")</f>
        <v/>
      </c>
      <c r="M49" s="96" t="str">
        <f ca="1">IFERROR(IF(LEN(Milestones34[[#This Row],[Days]])=0,"",IF(AND(M$7=$E49,$G49=1),Milestone_Marker,"")),"")</f>
        <v/>
      </c>
      <c r="N49" s="96" t="str">
        <f ca="1">IFERROR(IF(LEN(Milestones34[[#This Row],[Days]])=0,"",IF(AND(N$7=$E49,$G49=1),Milestone_Marker,"")),"")</f>
        <v/>
      </c>
      <c r="O49" s="96" t="str">
        <f ca="1">IFERROR(IF(LEN(Milestones34[[#This Row],[Days]])=0,"",IF(AND(O$7=$E49,$G49=1),Milestone_Marker,"")),"")</f>
        <v/>
      </c>
      <c r="P49" s="96" t="str">
        <f ca="1">IFERROR(IF(LEN(Milestones34[[#This Row],[Days]])=0,"",IF(AND(P$7=$E49,$G49=1),Milestone_Marker,"")),"")</f>
        <v/>
      </c>
      <c r="Q49" s="96" t="str">
        <f ca="1">IFERROR(IF(LEN(Milestones34[[#This Row],[Days]])=0,"",IF(AND(Q$7=$E49,$G49=1),Milestone_Marker,"")),"")</f>
        <v/>
      </c>
      <c r="R49" s="96" t="str">
        <f ca="1">IFERROR(IF(LEN(Milestones34[[#This Row],[Days]])=0,"",IF(AND(R$7=$E49,$G49=1),Milestone_Marker,"")),"")</f>
        <v/>
      </c>
      <c r="S49" s="96" t="str">
        <f ca="1">IFERROR(IF(LEN(Milestones34[[#This Row],[Days]])=0,"",IF(AND(S$7=$E49,$G49=1),Milestone_Marker,"")),"")</f>
        <v/>
      </c>
      <c r="T49" s="96" t="str">
        <f ca="1">IFERROR(IF(LEN(Milestones34[[#This Row],[Days]])=0,"",IF(AND(T$7=$E49,$G49=1),Milestone_Marker,"")),"")</f>
        <v/>
      </c>
      <c r="U49" s="96" t="str">
        <f ca="1">IFERROR(IF(LEN(Milestones34[[#This Row],[Days]])=0,"",IF(AND(U$7=$E49,$G49=1),Milestone_Marker,"")),"")</f>
        <v/>
      </c>
      <c r="V49" s="96" t="str">
        <f ca="1">IFERROR(IF(LEN(Milestones34[[#This Row],[Days]])=0,"",IF(AND(V$7=$E49,$G49=1),Milestone_Marker,"")),"")</f>
        <v/>
      </c>
      <c r="W49" s="96" t="str">
        <f ca="1">IFERROR(IF(LEN(Milestones34[[#This Row],[Days]])=0,"",IF(AND(W$7=$E49,$G49=1),Milestone_Marker,"")),"")</f>
        <v/>
      </c>
      <c r="X49" s="96" t="str">
        <f ca="1">IFERROR(IF(LEN(Milestones34[[#This Row],[Days]])=0,"",IF(AND(X$7=$E49,$G49=1),Milestone_Marker,"")),"")</f>
        <v/>
      </c>
      <c r="Y49" s="96" t="str">
        <f ca="1">IFERROR(IF(LEN(Milestones34[[#This Row],[Days]])=0,"",IF(AND(Y$7=$E49,$G49=1),Milestone_Marker,"")),"")</f>
        <v/>
      </c>
      <c r="Z49" s="96" t="str">
        <f ca="1">IFERROR(IF(LEN(Milestones34[[#This Row],[Days]])=0,"",IF(AND(Z$7=$E49,$G49=1),Milestone_Marker,"")),"")</f>
        <v/>
      </c>
      <c r="AA49" s="96" t="str">
        <f ca="1">IFERROR(IF(LEN(Milestones34[[#This Row],[Days]])=0,"",IF(AND(AA$7=$E49,$G49=1),Milestone_Marker,"")),"")</f>
        <v/>
      </c>
      <c r="AB49" s="96" t="str">
        <f ca="1">IFERROR(IF(LEN(Milestones34[[#This Row],[Days]])=0,"",IF(AND(AB$7=$E49,$G49=1),Milestone_Marker,"")),"")</f>
        <v/>
      </c>
      <c r="AC49" s="96" t="str">
        <f ca="1">IFERROR(IF(LEN(Milestones34[[#This Row],[Days]])=0,"",IF(AND(AC$7=$E49,$G49=1),Milestone_Marker,"")),"")</f>
        <v/>
      </c>
      <c r="AD49" s="96" t="str">
        <f ca="1">IFERROR(IF(LEN(Milestones34[[#This Row],[Days]])=0,"",IF(AND(AD$7=$E49,$G49=1),Milestone_Marker,"")),"")</f>
        <v/>
      </c>
      <c r="AE49" s="96" t="str">
        <f ca="1">IFERROR(IF(LEN(Milestones34[[#This Row],[Days]])=0,"",IF(AND(AE$7=$E49,$G49=1),Milestone_Marker,"")),"")</f>
        <v/>
      </c>
      <c r="AF49" s="96" t="str">
        <f ca="1">IFERROR(IF(LEN(Milestones34[[#This Row],[Days]])=0,"",IF(AND(AF$7=$E49,$G49=1),Milestone_Marker,"")),"")</f>
        <v/>
      </c>
      <c r="AG49" s="96" t="str">
        <f ca="1">IFERROR(IF(LEN(Milestones34[[#This Row],[Days]])=0,"",IF(AND(AG$7=$E49,$G49=1),Milestone_Marker,"")),"")</f>
        <v/>
      </c>
      <c r="AH49" s="96" t="str">
        <f ca="1">IFERROR(IF(LEN(Milestones34[[#This Row],[Days]])=0,"",IF(AND(AH$7=$E49,$G49=1),Milestone_Marker,"")),"")</f>
        <v/>
      </c>
      <c r="AI49" s="96" t="str">
        <f ca="1">IFERROR(IF(LEN(Milestones34[[#This Row],[Days]])=0,"",IF(AND(AI$7=$E49,$G49=1),Milestone_Marker,"")),"")</f>
        <v/>
      </c>
      <c r="AJ49" s="96" t="str">
        <f ca="1">IFERROR(IF(LEN(Milestones34[[#This Row],[Days]])=0,"",IF(AND(AJ$7=$E49,$G49=1),Milestone_Marker,"")),"")</f>
        <v/>
      </c>
      <c r="AK49" s="96" t="str">
        <f ca="1">IFERROR(IF(LEN(Milestones34[[#This Row],[Days]])=0,"",IF(AND(AK$7=$E49,$G49=1),Milestone_Marker,"")),"")</f>
        <v/>
      </c>
      <c r="AL49" s="96" t="str">
        <f ca="1">IFERROR(IF(LEN(Milestones34[[#This Row],[Days]])=0,"",IF(AND(AL$7=$E49,$G49=1),Milestone_Marker,"")),"")</f>
        <v/>
      </c>
      <c r="AM49" s="96" t="str">
        <f ca="1">IFERROR(IF(LEN(Milestones34[[#This Row],[Days]])=0,"",IF(AND(AM$7=$E49,$G49=1),Milestone_Marker,"")),"")</f>
        <v/>
      </c>
      <c r="AN49" s="96" t="str">
        <f ca="1">IFERROR(IF(LEN(Milestones34[[#This Row],[Days]])=0,"",IF(AND(AN$7=$E49,$G49=1),Milestone_Marker,"")),"")</f>
        <v/>
      </c>
      <c r="AO49" s="96" t="str">
        <f ca="1">IFERROR(IF(LEN(Milestones34[[#This Row],[Days]])=0,"",IF(AND(AO$7=$E49,$G49=1),Milestone_Marker,"")),"")</f>
        <v/>
      </c>
      <c r="AP49" s="96" t="str">
        <f ca="1">IFERROR(IF(LEN(Milestones34[[#This Row],[Days]])=0,"",IF(AND(AP$7=$E49,$G49=1),Milestone_Marker,"")),"")</f>
        <v/>
      </c>
      <c r="AQ49" s="96" t="str">
        <f ca="1">IFERROR(IF(LEN(Milestones34[[#This Row],[Days]])=0,"",IF(AND(AQ$7=$E49,$G49=1),Milestone_Marker,"")),"")</f>
        <v/>
      </c>
      <c r="AR49" s="96" t="str">
        <f ca="1">IFERROR(IF(LEN(Milestones34[[#This Row],[Days]])=0,"",IF(AND(AR$7=$E49,$G49=1),Milestone_Marker,"")),"")</f>
        <v/>
      </c>
      <c r="AS49" s="96" t="str">
        <f ca="1">IFERROR(IF(LEN(Milestones34[[#This Row],[Days]])=0,"",IF(AND(AS$7=$E49,$G49=1),Milestone_Marker,"")),"")</f>
        <v/>
      </c>
      <c r="AT49" s="96" t="str">
        <f ca="1">IFERROR(IF(LEN(Milestones34[[#This Row],[Days]])=0,"",IF(AND(AT$7=$E49,$G49=1),Milestone_Marker,"")),"")</f>
        <v/>
      </c>
      <c r="AU49" s="96" t="str">
        <f ca="1">IFERROR(IF(LEN(Milestones34[[#This Row],[Days]])=0,"",IF(AND(AU$7=$E49,$G49=1),Milestone_Marker,"")),"")</f>
        <v/>
      </c>
      <c r="AV49" s="96" t="str">
        <f ca="1">IFERROR(IF(LEN(Milestones34[[#This Row],[Days]])=0,"",IF(AND(AV$7=$E49,$G49=1),Milestone_Marker,"")),"")</f>
        <v/>
      </c>
      <c r="AW49" s="96" t="str">
        <f ca="1">IFERROR(IF(LEN(Milestones34[[#This Row],[Days]])=0,"",IF(AND(AW$7=$E49,$G49=1),Milestone_Marker,"")),"")</f>
        <v/>
      </c>
      <c r="AX49" s="96" t="str">
        <f ca="1">IFERROR(IF(LEN(Milestones34[[#This Row],[Days]])=0,"",IF(AND(AX$7=$E49,$G49=1),Milestone_Marker,"")),"")</f>
        <v/>
      </c>
      <c r="AY49" s="96" t="str">
        <f ca="1">IFERROR(IF(LEN(Milestones34[[#This Row],[Days]])=0,"",IF(AND(AY$7=$E49,$G49=1),Milestone_Marker,"")),"")</f>
        <v/>
      </c>
      <c r="AZ49" s="96" t="str">
        <f ca="1">IFERROR(IF(LEN(Milestones34[[#This Row],[Days]])=0,"",IF(AND(AZ$7=$E49,$G49=1),Milestone_Marker,"")),"")</f>
        <v/>
      </c>
      <c r="BA49" s="96" t="str">
        <f ca="1">IFERROR(IF(LEN(Milestones34[[#This Row],[Days]])=0,"",IF(AND(BA$7=$E49,$G49=1),Milestone_Marker,"")),"")</f>
        <v/>
      </c>
      <c r="BB49" s="96" t="str">
        <f ca="1">IFERROR(IF(LEN(Milestones34[[#This Row],[Days]])=0,"",IF(AND(BB$7=$E49,$G49=1),Milestone_Marker,"")),"")</f>
        <v/>
      </c>
      <c r="BC49" s="96" t="str">
        <f ca="1">IFERROR(IF(LEN(Milestones34[[#This Row],[Days]])=0,"",IF(AND(BC$7=$E49,$G49=1),Milestone_Marker,"")),"")</f>
        <v/>
      </c>
      <c r="BD49" s="96" t="str">
        <f ca="1">IFERROR(IF(LEN(Milestones34[[#This Row],[Days]])=0,"",IF(AND(BD$7=$E49,$G49=1),Milestone_Marker,"")),"")</f>
        <v/>
      </c>
      <c r="BE49" s="96" t="str">
        <f ca="1">IFERROR(IF(LEN(Milestones34[[#This Row],[Days]])=0,"",IF(AND(BE$7=$E49,$G49=1),Milestone_Marker,"")),"")</f>
        <v/>
      </c>
      <c r="BF49" s="96" t="str">
        <f ca="1">IFERROR(IF(LEN(Milestones34[[#This Row],[Days]])=0,"",IF(AND(BF$7=$E49,$G49=1),Milestone_Marker,"")),"")</f>
        <v/>
      </c>
      <c r="BG49" s="96" t="str">
        <f ca="1">IFERROR(IF(LEN(Milestones34[[#This Row],[Days]])=0,"",IF(AND(BG$7=$E49,$G49=1),Milestone_Marker,"")),"")</f>
        <v/>
      </c>
      <c r="BH49" s="96" t="str">
        <f ca="1">IFERROR(IF(LEN(Milestones34[[#This Row],[Days]])=0,"",IF(AND(BH$7=$E49,$G49=1),Milestone_Marker,"")),"")</f>
        <v/>
      </c>
      <c r="BI49" s="96" t="str">
        <f ca="1">IFERROR(IF(LEN(Milestones34[[#This Row],[Days]])=0,"",IF(AND(BI$7=$E49,$G49=1),Milestone_Marker,"")),"")</f>
        <v/>
      </c>
      <c r="BJ49" s="96" t="str">
        <f ca="1">IFERROR(IF(LEN(Milestones34[[#This Row],[Days]])=0,"",IF(AND(BJ$7=$E49,$G49=1),Milestone_Marker,"")),"")</f>
        <v/>
      </c>
      <c r="BK49" s="96" t="str">
        <f ca="1">IFERROR(IF(LEN(Milestones34[[#This Row],[Days]])=0,"",IF(AND(BK$7=$E49,$G49=1),Milestone_Marker,"")),"")</f>
        <v/>
      </c>
      <c r="BL49" s="96" t="str">
        <f ca="1">IFERROR(IF(LEN(Milestones34[[#This Row],[Days]])=0,"",IF(AND(BL$7=$E49,$G49=1),Milestone_Marker,"")),"")</f>
        <v/>
      </c>
    </row>
    <row r="50" spans="1:64" s="60" customFormat="1" ht="30" customHeight="1" outlineLevel="1" x14ac:dyDescent="0.2">
      <c r="A50" s="45"/>
      <c r="B50" s="98" t="s">
        <v>69</v>
      </c>
      <c r="C50" s="92" t="s">
        <v>33</v>
      </c>
      <c r="D50" s="93">
        <v>0</v>
      </c>
      <c r="E50" s="94">
        <v>45600</v>
      </c>
      <c r="F50" s="94">
        <v>45626</v>
      </c>
      <c r="G50" s="89">
        <f>Milestones34[[#This Row],[End]]-Milestones34[[#This Row],[Start]]</f>
        <v>26</v>
      </c>
      <c r="H50" s="95"/>
      <c r="I50" s="96" t="str">
        <f ca="1">IFERROR(IF(LEN(Milestones34[[#This Row],[Days]])=0,"",IF(AND(I$7=$E50,$G50=1),Milestone_Marker,"")),"")</f>
        <v/>
      </c>
      <c r="J50" s="96" t="str">
        <f ca="1">IFERROR(IF(LEN(Milestones34[[#This Row],[Days]])=0,"",IF(AND(J$7=$E50,$G50=1),Milestone_Marker,"")),"")</f>
        <v/>
      </c>
      <c r="K50" s="96" t="str">
        <f ca="1">IFERROR(IF(LEN(Milestones34[[#This Row],[Days]])=0,"",IF(AND(K$7=$E50,$G50=1),Milestone_Marker,"")),"")</f>
        <v/>
      </c>
      <c r="L50" s="96" t="str">
        <f ca="1">IFERROR(IF(LEN(Milestones34[[#This Row],[Days]])=0,"",IF(AND(L$7=$E50,$G50=1),Milestone_Marker,"")),"")</f>
        <v/>
      </c>
      <c r="M50" s="96" t="str">
        <f ca="1">IFERROR(IF(LEN(Milestones34[[#This Row],[Days]])=0,"",IF(AND(M$7=$E50,$G50=1),Milestone_Marker,"")),"")</f>
        <v/>
      </c>
      <c r="N50" s="96" t="str">
        <f ca="1">IFERROR(IF(LEN(Milestones34[[#This Row],[Days]])=0,"",IF(AND(N$7=$E50,$G50=1),Milestone_Marker,"")),"")</f>
        <v/>
      </c>
      <c r="O50" s="96" t="str">
        <f ca="1">IFERROR(IF(LEN(Milestones34[[#This Row],[Days]])=0,"",IF(AND(O$7=$E50,$G50=1),Milestone_Marker,"")),"")</f>
        <v/>
      </c>
      <c r="P50" s="96" t="str">
        <f ca="1">IFERROR(IF(LEN(Milestones34[[#This Row],[Days]])=0,"",IF(AND(P$7=$E50,$G50=1),Milestone_Marker,"")),"")</f>
        <v/>
      </c>
      <c r="Q50" s="96" t="str">
        <f ca="1">IFERROR(IF(LEN(Milestones34[[#This Row],[Days]])=0,"",IF(AND(Q$7=$E50,$G50=1),Milestone_Marker,"")),"")</f>
        <v/>
      </c>
      <c r="R50" s="96" t="str">
        <f ca="1">IFERROR(IF(LEN(Milestones34[[#This Row],[Days]])=0,"",IF(AND(R$7=$E50,$G50=1),Milestone_Marker,"")),"")</f>
        <v/>
      </c>
      <c r="S50" s="96" t="str">
        <f ca="1">IFERROR(IF(LEN(Milestones34[[#This Row],[Days]])=0,"",IF(AND(S$7=$E50,$G50=1),Milestone_Marker,"")),"")</f>
        <v/>
      </c>
      <c r="T50" s="96" t="str">
        <f ca="1">IFERROR(IF(LEN(Milestones34[[#This Row],[Days]])=0,"",IF(AND(T$7=$E50,$G50=1),Milestone_Marker,"")),"")</f>
        <v/>
      </c>
      <c r="U50" s="96" t="str">
        <f ca="1">IFERROR(IF(LEN(Milestones34[[#This Row],[Days]])=0,"",IF(AND(U$7=$E50,$G50=1),Milestone_Marker,"")),"")</f>
        <v/>
      </c>
      <c r="V50" s="96" t="str">
        <f ca="1">IFERROR(IF(LEN(Milestones34[[#This Row],[Days]])=0,"",IF(AND(V$7=$E50,$G50=1),Milestone_Marker,"")),"")</f>
        <v/>
      </c>
      <c r="W50" s="96" t="str">
        <f ca="1">IFERROR(IF(LEN(Milestones34[[#This Row],[Days]])=0,"",IF(AND(W$7=$E50,$G50=1),Milestone_Marker,"")),"")</f>
        <v/>
      </c>
      <c r="X50" s="96" t="str">
        <f ca="1">IFERROR(IF(LEN(Milestones34[[#This Row],[Days]])=0,"",IF(AND(X$7=$E50,$G50=1),Milestone_Marker,"")),"")</f>
        <v/>
      </c>
      <c r="Y50" s="96" t="str">
        <f ca="1">IFERROR(IF(LEN(Milestones34[[#This Row],[Days]])=0,"",IF(AND(Y$7=$E50,$G50=1),Milestone_Marker,"")),"")</f>
        <v/>
      </c>
      <c r="Z50" s="96" t="str">
        <f ca="1">IFERROR(IF(LEN(Milestones34[[#This Row],[Days]])=0,"",IF(AND(Z$7=$E50,$G50=1),Milestone_Marker,"")),"")</f>
        <v/>
      </c>
      <c r="AA50" s="96" t="str">
        <f ca="1">IFERROR(IF(LEN(Milestones34[[#This Row],[Days]])=0,"",IF(AND(AA$7=$E50,$G50=1),Milestone_Marker,"")),"")</f>
        <v/>
      </c>
      <c r="AB50" s="96" t="str">
        <f ca="1">IFERROR(IF(LEN(Milestones34[[#This Row],[Days]])=0,"",IF(AND(AB$7=$E50,$G50=1),Milestone_Marker,"")),"")</f>
        <v/>
      </c>
      <c r="AC50" s="96" t="str">
        <f ca="1">IFERROR(IF(LEN(Milestones34[[#This Row],[Days]])=0,"",IF(AND(AC$7=$E50,$G50=1),Milestone_Marker,"")),"")</f>
        <v/>
      </c>
      <c r="AD50" s="96" t="str">
        <f ca="1">IFERROR(IF(LEN(Milestones34[[#This Row],[Days]])=0,"",IF(AND(AD$7=$E50,$G50=1),Milestone_Marker,"")),"")</f>
        <v/>
      </c>
      <c r="AE50" s="96" t="str">
        <f ca="1">IFERROR(IF(LEN(Milestones34[[#This Row],[Days]])=0,"",IF(AND(AE$7=$E50,$G50=1),Milestone_Marker,"")),"")</f>
        <v/>
      </c>
      <c r="AF50" s="96" t="str">
        <f ca="1">IFERROR(IF(LEN(Milestones34[[#This Row],[Days]])=0,"",IF(AND(AF$7=$E50,$G50=1),Milestone_Marker,"")),"")</f>
        <v/>
      </c>
      <c r="AG50" s="96" t="str">
        <f ca="1">IFERROR(IF(LEN(Milestones34[[#This Row],[Days]])=0,"",IF(AND(AG$7=$E50,$G50=1),Milestone_Marker,"")),"")</f>
        <v/>
      </c>
      <c r="AH50" s="96" t="str">
        <f ca="1">IFERROR(IF(LEN(Milestones34[[#This Row],[Days]])=0,"",IF(AND(AH$7=$E50,$G50=1),Milestone_Marker,"")),"")</f>
        <v/>
      </c>
      <c r="AI50" s="96" t="str">
        <f ca="1">IFERROR(IF(LEN(Milestones34[[#This Row],[Days]])=0,"",IF(AND(AI$7=$E50,$G50=1),Milestone_Marker,"")),"")</f>
        <v/>
      </c>
      <c r="AJ50" s="96" t="str">
        <f ca="1">IFERROR(IF(LEN(Milestones34[[#This Row],[Days]])=0,"",IF(AND(AJ$7=$E50,$G50=1),Milestone_Marker,"")),"")</f>
        <v/>
      </c>
      <c r="AK50" s="96" t="str">
        <f ca="1">IFERROR(IF(LEN(Milestones34[[#This Row],[Days]])=0,"",IF(AND(AK$7=$E50,$G50=1),Milestone_Marker,"")),"")</f>
        <v/>
      </c>
      <c r="AL50" s="96" t="str">
        <f ca="1">IFERROR(IF(LEN(Milestones34[[#This Row],[Days]])=0,"",IF(AND(AL$7=$E50,$G50=1),Milestone_Marker,"")),"")</f>
        <v/>
      </c>
      <c r="AM50" s="96" t="str">
        <f ca="1">IFERROR(IF(LEN(Milestones34[[#This Row],[Days]])=0,"",IF(AND(AM$7=$E50,$G50=1),Milestone_Marker,"")),"")</f>
        <v/>
      </c>
      <c r="AN50" s="96" t="str">
        <f ca="1">IFERROR(IF(LEN(Milestones34[[#This Row],[Days]])=0,"",IF(AND(AN$7=$E50,$G50=1),Milestone_Marker,"")),"")</f>
        <v/>
      </c>
      <c r="AO50" s="96" t="str">
        <f ca="1">IFERROR(IF(LEN(Milestones34[[#This Row],[Days]])=0,"",IF(AND(AO$7=$E50,$G50=1),Milestone_Marker,"")),"")</f>
        <v/>
      </c>
      <c r="AP50" s="96" t="str">
        <f ca="1">IFERROR(IF(LEN(Milestones34[[#This Row],[Days]])=0,"",IF(AND(AP$7=$E50,$G50=1),Milestone_Marker,"")),"")</f>
        <v/>
      </c>
      <c r="AQ50" s="96" t="str">
        <f ca="1">IFERROR(IF(LEN(Milestones34[[#This Row],[Days]])=0,"",IF(AND(AQ$7=$E50,$G50=1),Milestone_Marker,"")),"")</f>
        <v/>
      </c>
      <c r="AR50" s="96" t="str">
        <f ca="1">IFERROR(IF(LEN(Milestones34[[#This Row],[Days]])=0,"",IF(AND(AR$7=$E50,$G50=1),Milestone_Marker,"")),"")</f>
        <v/>
      </c>
      <c r="AS50" s="96" t="str">
        <f ca="1">IFERROR(IF(LEN(Milestones34[[#This Row],[Days]])=0,"",IF(AND(AS$7=$E50,$G50=1),Milestone_Marker,"")),"")</f>
        <v/>
      </c>
      <c r="AT50" s="96" t="str">
        <f ca="1">IFERROR(IF(LEN(Milestones34[[#This Row],[Days]])=0,"",IF(AND(AT$7=$E50,$G50=1),Milestone_Marker,"")),"")</f>
        <v/>
      </c>
      <c r="AU50" s="96" t="str">
        <f ca="1">IFERROR(IF(LEN(Milestones34[[#This Row],[Days]])=0,"",IF(AND(AU$7=$E50,$G50=1),Milestone_Marker,"")),"")</f>
        <v/>
      </c>
      <c r="AV50" s="96" t="str">
        <f ca="1">IFERROR(IF(LEN(Milestones34[[#This Row],[Days]])=0,"",IF(AND(AV$7=$E50,$G50=1),Milestone_Marker,"")),"")</f>
        <v/>
      </c>
      <c r="AW50" s="96" t="str">
        <f ca="1">IFERROR(IF(LEN(Milestones34[[#This Row],[Days]])=0,"",IF(AND(AW$7=$E50,$G50=1),Milestone_Marker,"")),"")</f>
        <v/>
      </c>
      <c r="AX50" s="96" t="str">
        <f ca="1">IFERROR(IF(LEN(Milestones34[[#This Row],[Days]])=0,"",IF(AND(AX$7=$E50,$G50=1),Milestone_Marker,"")),"")</f>
        <v/>
      </c>
      <c r="AY50" s="96" t="str">
        <f ca="1">IFERROR(IF(LEN(Milestones34[[#This Row],[Days]])=0,"",IF(AND(AY$7=$E50,$G50=1),Milestone_Marker,"")),"")</f>
        <v/>
      </c>
      <c r="AZ50" s="96" t="str">
        <f ca="1">IFERROR(IF(LEN(Milestones34[[#This Row],[Days]])=0,"",IF(AND(AZ$7=$E50,$G50=1),Milestone_Marker,"")),"")</f>
        <v/>
      </c>
      <c r="BA50" s="96" t="str">
        <f ca="1">IFERROR(IF(LEN(Milestones34[[#This Row],[Days]])=0,"",IF(AND(BA$7=$E50,$G50=1),Milestone_Marker,"")),"")</f>
        <v/>
      </c>
      <c r="BB50" s="96" t="str">
        <f ca="1">IFERROR(IF(LEN(Milestones34[[#This Row],[Days]])=0,"",IF(AND(BB$7=$E50,$G50=1),Milestone_Marker,"")),"")</f>
        <v/>
      </c>
      <c r="BC50" s="96" t="str">
        <f ca="1">IFERROR(IF(LEN(Milestones34[[#This Row],[Days]])=0,"",IF(AND(BC$7=$E50,$G50=1),Milestone_Marker,"")),"")</f>
        <v/>
      </c>
      <c r="BD50" s="96" t="str">
        <f ca="1">IFERROR(IF(LEN(Milestones34[[#This Row],[Days]])=0,"",IF(AND(BD$7=$E50,$G50=1),Milestone_Marker,"")),"")</f>
        <v/>
      </c>
      <c r="BE50" s="96" t="str">
        <f ca="1">IFERROR(IF(LEN(Milestones34[[#This Row],[Days]])=0,"",IF(AND(BE$7=$E50,$G50=1),Milestone_Marker,"")),"")</f>
        <v/>
      </c>
      <c r="BF50" s="96" t="str">
        <f ca="1">IFERROR(IF(LEN(Milestones34[[#This Row],[Days]])=0,"",IF(AND(BF$7=$E50,$G50=1),Milestone_Marker,"")),"")</f>
        <v/>
      </c>
      <c r="BG50" s="96" t="str">
        <f ca="1">IFERROR(IF(LEN(Milestones34[[#This Row],[Days]])=0,"",IF(AND(BG$7=$E50,$G50=1),Milestone_Marker,"")),"")</f>
        <v/>
      </c>
      <c r="BH50" s="96" t="str">
        <f ca="1">IFERROR(IF(LEN(Milestones34[[#This Row],[Days]])=0,"",IF(AND(BH$7=$E50,$G50=1),Milestone_Marker,"")),"")</f>
        <v/>
      </c>
      <c r="BI50" s="96" t="str">
        <f ca="1">IFERROR(IF(LEN(Milestones34[[#This Row],[Days]])=0,"",IF(AND(BI$7=$E50,$G50=1),Milestone_Marker,"")),"")</f>
        <v/>
      </c>
      <c r="BJ50" s="96" t="str">
        <f ca="1">IFERROR(IF(LEN(Milestones34[[#This Row],[Days]])=0,"",IF(AND(BJ$7=$E50,$G50=1),Milestone_Marker,"")),"")</f>
        <v/>
      </c>
      <c r="BK50" s="96" t="str">
        <f ca="1">IFERROR(IF(LEN(Milestones34[[#This Row],[Days]])=0,"",IF(AND(BK$7=$E50,$G50=1),Milestone_Marker,"")),"")</f>
        <v/>
      </c>
      <c r="BL50" s="96" t="str">
        <f ca="1">IFERROR(IF(LEN(Milestones34[[#This Row],[Days]])=0,"",IF(AND(BL$7=$E50,$G50=1),Milestone_Marker,"")),"")</f>
        <v/>
      </c>
    </row>
    <row r="51" spans="1:64" s="60" customFormat="1" ht="30" customHeight="1" outlineLevel="1" x14ac:dyDescent="0.2">
      <c r="A51" s="45"/>
      <c r="B51" s="98" t="s">
        <v>70</v>
      </c>
      <c r="C51" s="92" t="s">
        <v>35</v>
      </c>
      <c r="D51" s="93">
        <v>0</v>
      </c>
      <c r="E51" s="94">
        <v>45600</v>
      </c>
      <c r="F51" s="94">
        <v>45626</v>
      </c>
      <c r="G51" s="89">
        <f>Milestones34[[#This Row],[End]]-Milestones34[[#This Row],[Start]]</f>
        <v>26</v>
      </c>
      <c r="H51" s="95"/>
      <c r="I51" s="96" t="str">
        <f ca="1">IFERROR(IF(LEN(Milestones34[[#This Row],[Days]])=0,"",IF(AND(I$7=$E51,$G51=1),Milestone_Marker,"")),"")</f>
        <v/>
      </c>
      <c r="J51" s="96" t="str">
        <f ca="1">IFERROR(IF(LEN(Milestones34[[#This Row],[Days]])=0,"",IF(AND(J$7=$E51,$G51=1),Milestone_Marker,"")),"")</f>
        <v/>
      </c>
      <c r="K51" s="96" t="str">
        <f ca="1">IFERROR(IF(LEN(Milestones34[[#This Row],[Days]])=0,"",IF(AND(K$7=$E51,$G51=1),Milestone_Marker,"")),"")</f>
        <v/>
      </c>
      <c r="L51" s="96" t="str">
        <f ca="1">IFERROR(IF(LEN(Milestones34[[#This Row],[Days]])=0,"",IF(AND(L$7=$E51,$G51=1),Milestone_Marker,"")),"")</f>
        <v/>
      </c>
      <c r="M51" s="96" t="str">
        <f ca="1">IFERROR(IF(LEN(Milestones34[[#This Row],[Days]])=0,"",IF(AND(M$7=$E51,$G51=1),Milestone_Marker,"")),"")</f>
        <v/>
      </c>
      <c r="N51" s="96" t="str">
        <f ca="1">IFERROR(IF(LEN(Milestones34[[#This Row],[Days]])=0,"",IF(AND(N$7=$E51,$G51=1),Milestone_Marker,"")),"")</f>
        <v/>
      </c>
      <c r="O51" s="96" t="str">
        <f ca="1">IFERROR(IF(LEN(Milestones34[[#This Row],[Days]])=0,"",IF(AND(O$7=$E51,$G51=1),Milestone_Marker,"")),"")</f>
        <v/>
      </c>
      <c r="P51" s="96" t="str">
        <f ca="1">IFERROR(IF(LEN(Milestones34[[#This Row],[Days]])=0,"",IF(AND(P$7=$E51,$G51=1),Milestone_Marker,"")),"")</f>
        <v/>
      </c>
      <c r="Q51" s="96" t="str">
        <f ca="1">IFERROR(IF(LEN(Milestones34[[#This Row],[Days]])=0,"",IF(AND(Q$7=$E51,$G51=1),Milestone_Marker,"")),"")</f>
        <v/>
      </c>
      <c r="R51" s="96" t="str">
        <f ca="1">IFERROR(IF(LEN(Milestones34[[#This Row],[Days]])=0,"",IF(AND(R$7=$E51,$G51=1),Milestone_Marker,"")),"")</f>
        <v/>
      </c>
      <c r="S51" s="96" t="str">
        <f ca="1">IFERROR(IF(LEN(Milestones34[[#This Row],[Days]])=0,"",IF(AND(S$7=$E51,$G51=1),Milestone_Marker,"")),"")</f>
        <v/>
      </c>
      <c r="T51" s="96" t="str">
        <f ca="1">IFERROR(IF(LEN(Milestones34[[#This Row],[Days]])=0,"",IF(AND(T$7=$E51,$G51=1),Milestone_Marker,"")),"")</f>
        <v/>
      </c>
      <c r="U51" s="96" t="str">
        <f ca="1">IFERROR(IF(LEN(Milestones34[[#This Row],[Days]])=0,"",IF(AND(U$7=$E51,$G51=1),Milestone_Marker,"")),"")</f>
        <v/>
      </c>
      <c r="V51" s="96" t="str">
        <f ca="1">IFERROR(IF(LEN(Milestones34[[#This Row],[Days]])=0,"",IF(AND(V$7=$E51,$G51=1),Milestone_Marker,"")),"")</f>
        <v/>
      </c>
      <c r="W51" s="96" t="str">
        <f ca="1">IFERROR(IF(LEN(Milestones34[[#This Row],[Days]])=0,"",IF(AND(W$7=$E51,$G51=1),Milestone_Marker,"")),"")</f>
        <v/>
      </c>
      <c r="X51" s="96" t="str">
        <f ca="1">IFERROR(IF(LEN(Milestones34[[#This Row],[Days]])=0,"",IF(AND(X$7=$E51,$G51=1),Milestone_Marker,"")),"")</f>
        <v/>
      </c>
      <c r="Y51" s="96" t="str">
        <f ca="1">IFERROR(IF(LEN(Milestones34[[#This Row],[Days]])=0,"",IF(AND(Y$7=$E51,$G51=1),Milestone_Marker,"")),"")</f>
        <v/>
      </c>
      <c r="Z51" s="96" t="str">
        <f ca="1">IFERROR(IF(LEN(Milestones34[[#This Row],[Days]])=0,"",IF(AND(Z$7=$E51,$G51=1),Milestone_Marker,"")),"")</f>
        <v/>
      </c>
      <c r="AA51" s="96" t="str">
        <f ca="1">IFERROR(IF(LEN(Milestones34[[#This Row],[Days]])=0,"",IF(AND(AA$7=$E51,$G51=1),Milestone_Marker,"")),"")</f>
        <v/>
      </c>
      <c r="AB51" s="96" t="str">
        <f ca="1">IFERROR(IF(LEN(Milestones34[[#This Row],[Days]])=0,"",IF(AND(AB$7=$E51,$G51=1),Milestone_Marker,"")),"")</f>
        <v/>
      </c>
      <c r="AC51" s="96" t="str">
        <f ca="1">IFERROR(IF(LEN(Milestones34[[#This Row],[Days]])=0,"",IF(AND(AC$7=$E51,$G51=1),Milestone_Marker,"")),"")</f>
        <v/>
      </c>
      <c r="AD51" s="96" t="str">
        <f ca="1">IFERROR(IF(LEN(Milestones34[[#This Row],[Days]])=0,"",IF(AND(AD$7=$E51,$G51=1),Milestone_Marker,"")),"")</f>
        <v/>
      </c>
      <c r="AE51" s="96" t="str">
        <f ca="1">IFERROR(IF(LEN(Milestones34[[#This Row],[Days]])=0,"",IF(AND(AE$7=$E51,$G51=1),Milestone_Marker,"")),"")</f>
        <v/>
      </c>
      <c r="AF51" s="96" t="str">
        <f ca="1">IFERROR(IF(LEN(Milestones34[[#This Row],[Days]])=0,"",IF(AND(AF$7=$E51,$G51=1),Milestone_Marker,"")),"")</f>
        <v/>
      </c>
      <c r="AG51" s="96" t="str">
        <f ca="1">IFERROR(IF(LEN(Milestones34[[#This Row],[Days]])=0,"",IF(AND(AG$7=$E51,$G51=1),Milestone_Marker,"")),"")</f>
        <v/>
      </c>
      <c r="AH51" s="96" t="str">
        <f ca="1">IFERROR(IF(LEN(Milestones34[[#This Row],[Days]])=0,"",IF(AND(AH$7=$E51,$G51=1),Milestone_Marker,"")),"")</f>
        <v/>
      </c>
      <c r="AI51" s="96" t="str">
        <f ca="1">IFERROR(IF(LEN(Milestones34[[#This Row],[Days]])=0,"",IF(AND(AI$7=$E51,$G51=1),Milestone_Marker,"")),"")</f>
        <v/>
      </c>
      <c r="AJ51" s="96" t="str">
        <f ca="1">IFERROR(IF(LEN(Milestones34[[#This Row],[Days]])=0,"",IF(AND(AJ$7=$E51,$G51=1),Milestone_Marker,"")),"")</f>
        <v/>
      </c>
      <c r="AK51" s="96" t="str">
        <f ca="1">IFERROR(IF(LEN(Milestones34[[#This Row],[Days]])=0,"",IF(AND(AK$7=$E51,$G51=1),Milestone_Marker,"")),"")</f>
        <v/>
      </c>
      <c r="AL51" s="96" t="str">
        <f ca="1">IFERROR(IF(LEN(Milestones34[[#This Row],[Days]])=0,"",IF(AND(AL$7=$E51,$G51=1),Milestone_Marker,"")),"")</f>
        <v/>
      </c>
      <c r="AM51" s="96" t="str">
        <f ca="1">IFERROR(IF(LEN(Milestones34[[#This Row],[Days]])=0,"",IF(AND(AM$7=$E51,$G51=1),Milestone_Marker,"")),"")</f>
        <v/>
      </c>
      <c r="AN51" s="96" t="str">
        <f ca="1">IFERROR(IF(LEN(Milestones34[[#This Row],[Days]])=0,"",IF(AND(AN$7=$E51,$G51=1),Milestone_Marker,"")),"")</f>
        <v/>
      </c>
      <c r="AO51" s="96" t="str">
        <f ca="1">IFERROR(IF(LEN(Milestones34[[#This Row],[Days]])=0,"",IF(AND(AO$7=$E51,$G51=1),Milestone_Marker,"")),"")</f>
        <v/>
      </c>
      <c r="AP51" s="96" t="str">
        <f ca="1">IFERROR(IF(LEN(Milestones34[[#This Row],[Days]])=0,"",IF(AND(AP$7=$E51,$G51=1),Milestone_Marker,"")),"")</f>
        <v/>
      </c>
      <c r="AQ51" s="96" t="str">
        <f ca="1">IFERROR(IF(LEN(Milestones34[[#This Row],[Days]])=0,"",IF(AND(AQ$7=$E51,$G51=1),Milestone_Marker,"")),"")</f>
        <v/>
      </c>
      <c r="AR51" s="96" t="str">
        <f ca="1">IFERROR(IF(LEN(Milestones34[[#This Row],[Days]])=0,"",IF(AND(AR$7=$E51,$G51=1),Milestone_Marker,"")),"")</f>
        <v/>
      </c>
      <c r="AS51" s="96" t="str">
        <f ca="1">IFERROR(IF(LEN(Milestones34[[#This Row],[Days]])=0,"",IF(AND(AS$7=$E51,$G51=1),Milestone_Marker,"")),"")</f>
        <v/>
      </c>
      <c r="AT51" s="96" t="str">
        <f ca="1">IFERROR(IF(LEN(Milestones34[[#This Row],[Days]])=0,"",IF(AND(AT$7=$E51,$G51=1),Milestone_Marker,"")),"")</f>
        <v/>
      </c>
      <c r="AU51" s="96" t="str">
        <f ca="1">IFERROR(IF(LEN(Milestones34[[#This Row],[Days]])=0,"",IF(AND(AU$7=$E51,$G51=1),Milestone_Marker,"")),"")</f>
        <v/>
      </c>
      <c r="AV51" s="96" t="str">
        <f ca="1">IFERROR(IF(LEN(Milestones34[[#This Row],[Days]])=0,"",IF(AND(AV$7=$E51,$G51=1),Milestone_Marker,"")),"")</f>
        <v/>
      </c>
      <c r="AW51" s="96" t="str">
        <f ca="1">IFERROR(IF(LEN(Milestones34[[#This Row],[Days]])=0,"",IF(AND(AW$7=$E51,$G51=1),Milestone_Marker,"")),"")</f>
        <v/>
      </c>
      <c r="AX51" s="96" t="str">
        <f ca="1">IFERROR(IF(LEN(Milestones34[[#This Row],[Days]])=0,"",IF(AND(AX$7=$E51,$G51=1),Milestone_Marker,"")),"")</f>
        <v/>
      </c>
      <c r="AY51" s="96" t="str">
        <f ca="1">IFERROR(IF(LEN(Milestones34[[#This Row],[Days]])=0,"",IF(AND(AY$7=$E51,$G51=1),Milestone_Marker,"")),"")</f>
        <v/>
      </c>
      <c r="AZ51" s="96" t="str">
        <f ca="1">IFERROR(IF(LEN(Milestones34[[#This Row],[Days]])=0,"",IF(AND(AZ$7=$E51,$G51=1),Milestone_Marker,"")),"")</f>
        <v/>
      </c>
      <c r="BA51" s="96" t="str">
        <f ca="1">IFERROR(IF(LEN(Milestones34[[#This Row],[Days]])=0,"",IF(AND(BA$7=$E51,$G51=1),Milestone_Marker,"")),"")</f>
        <v/>
      </c>
      <c r="BB51" s="96" t="str">
        <f ca="1">IFERROR(IF(LEN(Milestones34[[#This Row],[Days]])=0,"",IF(AND(BB$7=$E51,$G51=1),Milestone_Marker,"")),"")</f>
        <v/>
      </c>
      <c r="BC51" s="96" t="str">
        <f ca="1">IFERROR(IF(LEN(Milestones34[[#This Row],[Days]])=0,"",IF(AND(BC$7=$E51,$G51=1),Milestone_Marker,"")),"")</f>
        <v/>
      </c>
      <c r="BD51" s="96" t="str">
        <f ca="1">IFERROR(IF(LEN(Milestones34[[#This Row],[Days]])=0,"",IF(AND(BD$7=$E51,$G51=1),Milestone_Marker,"")),"")</f>
        <v/>
      </c>
      <c r="BE51" s="96" t="str">
        <f ca="1">IFERROR(IF(LEN(Milestones34[[#This Row],[Days]])=0,"",IF(AND(BE$7=$E51,$G51=1),Milestone_Marker,"")),"")</f>
        <v/>
      </c>
      <c r="BF51" s="96" t="str">
        <f ca="1">IFERROR(IF(LEN(Milestones34[[#This Row],[Days]])=0,"",IF(AND(BF$7=$E51,$G51=1),Milestone_Marker,"")),"")</f>
        <v/>
      </c>
      <c r="BG51" s="96" t="str">
        <f ca="1">IFERROR(IF(LEN(Milestones34[[#This Row],[Days]])=0,"",IF(AND(BG$7=$E51,$G51=1),Milestone_Marker,"")),"")</f>
        <v/>
      </c>
      <c r="BH51" s="96" t="str">
        <f ca="1">IFERROR(IF(LEN(Milestones34[[#This Row],[Days]])=0,"",IF(AND(BH$7=$E51,$G51=1),Milestone_Marker,"")),"")</f>
        <v/>
      </c>
      <c r="BI51" s="96" t="str">
        <f ca="1">IFERROR(IF(LEN(Milestones34[[#This Row],[Days]])=0,"",IF(AND(BI$7=$E51,$G51=1),Milestone_Marker,"")),"")</f>
        <v/>
      </c>
      <c r="BJ51" s="96" t="str">
        <f ca="1">IFERROR(IF(LEN(Milestones34[[#This Row],[Days]])=0,"",IF(AND(BJ$7=$E51,$G51=1),Milestone_Marker,"")),"")</f>
        <v/>
      </c>
      <c r="BK51" s="96" t="str">
        <f ca="1">IFERROR(IF(LEN(Milestones34[[#This Row],[Days]])=0,"",IF(AND(BK$7=$E51,$G51=1),Milestone_Marker,"")),"")</f>
        <v/>
      </c>
      <c r="BL51" s="96" t="str">
        <f ca="1">IFERROR(IF(LEN(Milestones34[[#This Row],[Days]])=0,"",IF(AND(BL$7=$E51,$G51=1),Milestone_Marker,"")),"")</f>
        <v/>
      </c>
    </row>
    <row r="52" spans="1:64" s="60" customFormat="1" ht="30" customHeight="1" x14ac:dyDescent="0.2">
      <c r="A52" s="45"/>
      <c r="B52" s="98" t="s">
        <v>71</v>
      </c>
      <c r="C52" s="92"/>
      <c r="D52" s="93">
        <v>0</v>
      </c>
      <c r="E52" s="94">
        <v>45600</v>
      </c>
      <c r="F52" s="94">
        <v>45626</v>
      </c>
      <c r="G52" s="89">
        <f>Milestones34[[#This Row],[End]]-Milestones34[[#This Row],[Start]]</f>
        <v>26</v>
      </c>
      <c r="H52" s="95"/>
      <c r="I52" s="96" t="str">
        <f ca="1">IFERROR(IF(LEN(Milestones34[[#This Row],[Days]])=0,"",IF(AND(I$7=$E52,$G52=1),Milestone_Marker,"")),"")</f>
        <v/>
      </c>
      <c r="J52" s="96" t="str">
        <f ca="1">IFERROR(IF(LEN(Milestones34[[#This Row],[Days]])=0,"",IF(AND(J$7=$E52,$G52=1),Milestone_Marker,"")),"")</f>
        <v/>
      </c>
      <c r="K52" s="96" t="str">
        <f ca="1">IFERROR(IF(LEN(Milestones34[[#This Row],[Days]])=0,"",IF(AND(K$7=$E52,$G52=1),Milestone_Marker,"")),"")</f>
        <v/>
      </c>
      <c r="L52" s="96" t="str">
        <f ca="1">IFERROR(IF(LEN(Milestones34[[#This Row],[Days]])=0,"",IF(AND(L$7=$E52,$G52=1),Milestone_Marker,"")),"")</f>
        <v/>
      </c>
      <c r="M52" s="96" t="str">
        <f ca="1">IFERROR(IF(LEN(Milestones34[[#This Row],[Days]])=0,"",IF(AND(M$7=$E52,$G52=1),Milestone_Marker,"")),"")</f>
        <v/>
      </c>
      <c r="N52" s="96" t="str">
        <f ca="1">IFERROR(IF(LEN(Milestones34[[#This Row],[Days]])=0,"",IF(AND(N$7=$E52,$G52=1),Milestone_Marker,"")),"")</f>
        <v/>
      </c>
      <c r="O52" s="96" t="str">
        <f ca="1">IFERROR(IF(LEN(Milestones34[[#This Row],[Days]])=0,"",IF(AND(O$7=$E52,$G52=1),Milestone_Marker,"")),"")</f>
        <v/>
      </c>
      <c r="P52" s="96" t="str">
        <f ca="1">IFERROR(IF(LEN(Milestones34[[#This Row],[Days]])=0,"",IF(AND(P$7=$E52,$G52=1),Milestone_Marker,"")),"")</f>
        <v/>
      </c>
      <c r="Q52" s="96" t="str">
        <f ca="1">IFERROR(IF(LEN(Milestones34[[#This Row],[Days]])=0,"",IF(AND(Q$7=$E52,$G52=1),Milestone_Marker,"")),"")</f>
        <v/>
      </c>
      <c r="R52" s="96" t="str">
        <f ca="1">IFERROR(IF(LEN(Milestones34[[#This Row],[Days]])=0,"",IF(AND(R$7=$E52,$G52=1),Milestone_Marker,"")),"")</f>
        <v/>
      </c>
      <c r="S52" s="96" t="str">
        <f ca="1">IFERROR(IF(LEN(Milestones34[[#This Row],[Days]])=0,"",IF(AND(S$7=$E52,$G52=1),Milestone_Marker,"")),"")</f>
        <v/>
      </c>
      <c r="T52" s="96" t="str">
        <f ca="1">IFERROR(IF(LEN(Milestones34[[#This Row],[Days]])=0,"",IF(AND(T$7=$E52,$G52=1),Milestone_Marker,"")),"")</f>
        <v/>
      </c>
      <c r="U52" s="96" t="str">
        <f ca="1">IFERROR(IF(LEN(Milestones34[[#This Row],[Days]])=0,"",IF(AND(U$7=$E52,$G52=1),Milestone_Marker,"")),"")</f>
        <v/>
      </c>
      <c r="V52" s="96" t="str">
        <f ca="1">IFERROR(IF(LEN(Milestones34[[#This Row],[Days]])=0,"",IF(AND(V$7=$E52,$G52=1),Milestone_Marker,"")),"")</f>
        <v/>
      </c>
      <c r="W52" s="96" t="str">
        <f ca="1">IFERROR(IF(LEN(Milestones34[[#This Row],[Days]])=0,"",IF(AND(W$7=$E52,$G52=1),Milestone_Marker,"")),"")</f>
        <v/>
      </c>
      <c r="X52" s="96" t="str">
        <f ca="1">IFERROR(IF(LEN(Milestones34[[#This Row],[Days]])=0,"",IF(AND(X$7=$E52,$G52=1),Milestone_Marker,"")),"")</f>
        <v/>
      </c>
      <c r="Y52" s="96" t="str">
        <f ca="1">IFERROR(IF(LEN(Milestones34[[#This Row],[Days]])=0,"",IF(AND(Y$7=$E52,$G52=1),Milestone_Marker,"")),"")</f>
        <v/>
      </c>
      <c r="Z52" s="96" t="str">
        <f ca="1">IFERROR(IF(LEN(Milestones34[[#This Row],[Days]])=0,"",IF(AND(Z$7=$E52,$G52=1),Milestone_Marker,"")),"")</f>
        <v/>
      </c>
      <c r="AA52" s="96" t="str">
        <f ca="1">IFERROR(IF(LEN(Milestones34[[#This Row],[Days]])=0,"",IF(AND(AA$7=$E52,$G52=1),Milestone_Marker,"")),"")</f>
        <v/>
      </c>
      <c r="AB52" s="96" t="str">
        <f ca="1">IFERROR(IF(LEN(Milestones34[[#This Row],[Days]])=0,"",IF(AND(AB$7=$E52,$G52=1),Milestone_Marker,"")),"")</f>
        <v/>
      </c>
      <c r="AC52" s="96" t="str">
        <f ca="1">IFERROR(IF(LEN(Milestones34[[#This Row],[Days]])=0,"",IF(AND(AC$7=$E52,$G52=1),Milestone_Marker,"")),"")</f>
        <v/>
      </c>
      <c r="AD52" s="96" t="str">
        <f ca="1">IFERROR(IF(LEN(Milestones34[[#This Row],[Days]])=0,"",IF(AND(AD$7=$E52,$G52=1),Milestone_Marker,"")),"")</f>
        <v/>
      </c>
      <c r="AE52" s="96" t="str">
        <f ca="1">IFERROR(IF(LEN(Milestones34[[#This Row],[Days]])=0,"",IF(AND(AE$7=$E52,$G52=1),Milestone_Marker,"")),"")</f>
        <v/>
      </c>
      <c r="AF52" s="96" t="str">
        <f ca="1">IFERROR(IF(LEN(Milestones34[[#This Row],[Days]])=0,"",IF(AND(AF$7=$E52,$G52=1),Milestone_Marker,"")),"")</f>
        <v/>
      </c>
      <c r="AG52" s="96" t="str">
        <f ca="1">IFERROR(IF(LEN(Milestones34[[#This Row],[Days]])=0,"",IF(AND(AG$7=$E52,$G52=1),Milestone_Marker,"")),"")</f>
        <v/>
      </c>
      <c r="AH52" s="96" t="str">
        <f ca="1">IFERROR(IF(LEN(Milestones34[[#This Row],[Days]])=0,"",IF(AND(AH$7=$E52,$G52=1),Milestone_Marker,"")),"")</f>
        <v/>
      </c>
      <c r="AI52" s="96" t="str">
        <f ca="1">IFERROR(IF(LEN(Milestones34[[#This Row],[Days]])=0,"",IF(AND(AI$7=$E52,$G52=1),Milestone_Marker,"")),"")</f>
        <v/>
      </c>
      <c r="AJ52" s="96" t="str">
        <f ca="1">IFERROR(IF(LEN(Milestones34[[#This Row],[Days]])=0,"",IF(AND(AJ$7=$E52,$G52=1),Milestone_Marker,"")),"")</f>
        <v/>
      </c>
      <c r="AK52" s="96" t="str">
        <f ca="1">IFERROR(IF(LEN(Milestones34[[#This Row],[Days]])=0,"",IF(AND(AK$7=$E52,$G52=1),Milestone_Marker,"")),"")</f>
        <v/>
      </c>
      <c r="AL52" s="96" t="str">
        <f ca="1">IFERROR(IF(LEN(Milestones34[[#This Row],[Days]])=0,"",IF(AND(AL$7=$E52,$G52=1),Milestone_Marker,"")),"")</f>
        <v/>
      </c>
      <c r="AM52" s="96" t="str">
        <f ca="1">IFERROR(IF(LEN(Milestones34[[#This Row],[Days]])=0,"",IF(AND(AM$7=$E52,$G52=1),Milestone_Marker,"")),"")</f>
        <v/>
      </c>
      <c r="AN52" s="96" t="str">
        <f ca="1">IFERROR(IF(LEN(Milestones34[[#This Row],[Days]])=0,"",IF(AND(AN$7=$E52,$G52=1),Milestone_Marker,"")),"")</f>
        <v/>
      </c>
      <c r="AO52" s="96" t="str">
        <f ca="1">IFERROR(IF(LEN(Milestones34[[#This Row],[Days]])=0,"",IF(AND(AO$7=$E52,$G52=1),Milestone_Marker,"")),"")</f>
        <v/>
      </c>
      <c r="AP52" s="96" t="str">
        <f ca="1">IFERROR(IF(LEN(Milestones34[[#This Row],[Days]])=0,"",IF(AND(AP$7=$E52,$G52=1),Milestone_Marker,"")),"")</f>
        <v/>
      </c>
      <c r="AQ52" s="96" t="str">
        <f ca="1">IFERROR(IF(LEN(Milestones34[[#This Row],[Days]])=0,"",IF(AND(AQ$7=$E52,$G52=1),Milestone_Marker,"")),"")</f>
        <v/>
      </c>
      <c r="AR52" s="96" t="str">
        <f ca="1">IFERROR(IF(LEN(Milestones34[[#This Row],[Days]])=0,"",IF(AND(AR$7=$E52,$G52=1),Milestone_Marker,"")),"")</f>
        <v/>
      </c>
      <c r="AS52" s="96" t="str">
        <f ca="1">IFERROR(IF(LEN(Milestones34[[#This Row],[Days]])=0,"",IF(AND(AS$7=$E52,$G52=1),Milestone_Marker,"")),"")</f>
        <v/>
      </c>
      <c r="AT52" s="96" t="str">
        <f ca="1">IFERROR(IF(LEN(Milestones34[[#This Row],[Days]])=0,"",IF(AND(AT$7=$E52,$G52=1),Milestone_Marker,"")),"")</f>
        <v/>
      </c>
      <c r="AU52" s="96" t="str">
        <f ca="1">IFERROR(IF(LEN(Milestones34[[#This Row],[Days]])=0,"",IF(AND(AU$7=$E52,$G52=1),Milestone_Marker,"")),"")</f>
        <v/>
      </c>
      <c r="AV52" s="96" t="str">
        <f ca="1">IFERROR(IF(LEN(Milestones34[[#This Row],[Days]])=0,"",IF(AND(AV$7=$E52,$G52=1),Milestone_Marker,"")),"")</f>
        <v/>
      </c>
      <c r="AW52" s="96" t="str">
        <f ca="1">IFERROR(IF(LEN(Milestones34[[#This Row],[Days]])=0,"",IF(AND(AW$7=$E52,$G52=1),Milestone_Marker,"")),"")</f>
        <v/>
      </c>
      <c r="AX52" s="96" t="str">
        <f ca="1">IFERROR(IF(LEN(Milestones34[[#This Row],[Days]])=0,"",IF(AND(AX$7=$E52,$G52=1),Milestone_Marker,"")),"")</f>
        <v/>
      </c>
      <c r="AY52" s="96" t="str">
        <f ca="1">IFERROR(IF(LEN(Milestones34[[#This Row],[Days]])=0,"",IF(AND(AY$7=$E52,$G52=1),Milestone_Marker,"")),"")</f>
        <v/>
      </c>
      <c r="AZ52" s="96" t="str">
        <f ca="1">IFERROR(IF(LEN(Milestones34[[#This Row],[Days]])=0,"",IF(AND(AZ$7=$E52,$G52=1),Milestone_Marker,"")),"")</f>
        <v/>
      </c>
      <c r="BA52" s="96" t="str">
        <f ca="1">IFERROR(IF(LEN(Milestones34[[#This Row],[Days]])=0,"",IF(AND(BA$7=$E52,$G52=1),Milestone_Marker,"")),"")</f>
        <v/>
      </c>
      <c r="BB52" s="96" t="str">
        <f ca="1">IFERROR(IF(LEN(Milestones34[[#This Row],[Days]])=0,"",IF(AND(BB$7=$E52,$G52=1),Milestone_Marker,"")),"")</f>
        <v/>
      </c>
      <c r="BC52" s="96" t="str">
        <f ca="1">IFERROR(IF(LEN(Milestones34[[#This Row],[Days]])=0,"",IF(AND(BC$7=$E52,$G52=1),Milestone_Marker,"")),"")</f>
        <v/>
      </c>
      <c r="BD52" s="96" t="str">
        <f ca="1">IFERROR(IF(LEN(Milestones34[[#This Row],[Days]])=0,"",IF(AND(BD$7=$E52,$G52=1),Milestone_Marker,"")),"")</f>
        <v/>
      </c>
      <c r="BE52" s="96" t="str">
        <f ca="1">IFERROR(IF(LEN(Milestones34[[#This Row],[Days]])=0,"",IF(AND(BE$7=$E52,$G52=1),Milestone_Marker,"")),"")</f>
        <v/>
      </c>
      <c r="BF52" s="96" t="str">
        <f ca="1">IFERROR(IF(LEN(Milestones34[[#This Row],[Days]])=0,"",IF(AND(BF$7=$E52,$G52=1),Milestone_Marker,"")),"")</f>
        <v/>
      </c>
      <c r="BG52" s="96" t="str">
        <f ca="1">IFERROR(IF(LEN(Milestones34[[#This Row],[Days]])=0,"",IF(AND(BG$7=$E52,$G52=1),Milestone_Marker,"")),"")</f>
        <v/>
      </c>
      <c r="BH52" s="96" t="str">
        <f ca="1">IFERROR(IF(LEN(Milestones34[[#This Row],[Days]])=0,"",IF(AND(BH$7=$E52,$G52=1),Milestone_Marker,"")),"")</f>
        <v/>
      </c>
      <c r="BI52" s="96" t="str">
        <f ca="1">IFERROR(IF(LEN(Milestones34[[#This Row],[Days]])=0,"",IF(AND(BI$7=$E52,$G52=1),Milestone_Marker,"")),"")</f>
        <v/>
      </c>
      <c r="BJ52" s="96" t="str">
        <f ca="1">IFERROR(IF(LEN(Milestones34[[#This Row],[Days]])=0,"",IF(AND(BJ$7=$E52,$G52=1),Milestone_Marker,"")),"")</f>
        <v/>
      </c>
      <c r="BK52" s="96" t="str">
        <f ca="1">IFERROR(IF(LEN(Milestones34[[#This Row],[Days]])=0,"",IF(AND(BK$7=$E52,$G52=1),Milestone_Marker,"")),"")</f>
        <v/>
      </c>
      <c r="BL52" s="96" t="str">
        <f ca="1">IFERROR(IF(LEN(Milestones34[[#This Row],[Days]])=0,"",IF(AND(BL$7=$E52,$G52=1),Milestone_Marker,"")),"")</f>
        <v/>
      </c>
    </row>
    <row r="53" spans="1:64" s="60" customFormat="1" ht="30" customHeight="1" x14ac:dyDescent="0.2">
      <c r="A53" s="45"/>
      <c r="B53" s="91" t="s">
        <v>72</v>
      </c>
      <c r="C53" s="92" t="s">
        <v>10</v>
      </c>
      <c r="D53" s="93">
        <v>0.25</v>
      </c>
      <c r="E53" s="94">
        <v>45560</v>
      </c>
      <c r="F53" s="94">
        <v>45640</v>
      </c>
      <c r="G53" s="89">
        <f>Milestones34[[#This Row],[End]]-Milestones34[[#This Row],[Start]]</f>
        <v>80</v>
      </c>
      <c r="H53" s="99"/>
      <c r="I53" s="100"/>
      <c r="J53" s="100"/>
      <c r="K53" s="100"/>
      <c r="L53" s="100"/>
      <c r="M53" s="100"/>
      <c r="N53" s="100"/>
      <c r="O53" s="100"/>
      <c r="P53" s="100"/>
      <c r="Q53" s="100"/>
      <c r="R53" s="100"/>
      <c r="S53" s="100"/>
      <c r="T53" s="100"/>
      <c r="U53" s="100"/>
      <c r="V53" s="100"/>
      <c r="W53" s="100"/>
      <c r="X53" s="100"/>
      <c r="Y53" s="100"/>
      <c r="Z53" s="100"/>
      <c r="AA53" s="100"/>
      <c r="AB53" s="100"/>
      <c r="AC53" s="100"/>
      <c r="AD53" s="100"/>
      <c r="AE53" s="100"/>
      <c r="AF53" s="100"/>
      <c r="AG53" s="100"/>
      <c r="AH53" s="100"/>
      <c r="AI53" s="100"/>
      <c r="AJ53" s="100"/>
      <c r="AK53" s="100"/>
      <c r="AL53" s="100"/>
      <c r="AM53" s="100"/>
      <c r="AN53" s="100"/>
      <c r="AO53" s="100"/>
      <c r="AP53" s="100"/>
      <c r="AQ53" s="100"/>
      <c r="AR53" s="100"/>
      <c r="AS53" s="100"/>
      <c r="AT53" s="100"/>
      <c r="AU53" s="100"/>
      <c r="AV53" s="100"/>
      <c r="AW53" s="100"/>
      <c r="AX53" s="100"/>
      <c r="AY53" s="100"/>
      <c r="AZ53" s="100"/>
      <c r="BA53" s="100"/>
      <c r="BB53" s="100"/>
      <c r="BC53" s="100"/>
      <c r="BD53" s="100"/>
      <c r="BE53" s="100"/>
      <c r="BF53" s="100"/>
      <c r="BG53" s="100"/>
      <c r="BH53" s="100"/>
      <c r="BI53" s="100"/>
      <c r="BJ53" s="100"/>
      <c r="BK53" s="100"/>
      <c r="BL53" s="100"/>
    </row>
    <row r="54" spans="1:64" s="60" customFormat="1" ht="30" customHeight="1" x14ac:dyDescent="0.2">
      <c r="A54" s="45"/>
      <c r="B54" s="101" t="s">
        <v>73</v>
      </c>
      <c r="C54" s="92" t="s">
        <v>10</v>
      </c>
      <c r="D54" s="93">
        <v>0.75</v>
      </c>
      <c r="E54" s="94">
        <v>45560</v>
      </c>
      <c r="F54" s="94">
        <v>45640</v>
      </c>
      <c r="G54" s="89">
        <f>Milestones34[[#This Row],[End]]-Milestones34[[#This Row],[Start]]</f>
        <v>80</v>
      </c>
      <c r="H54" s="99"/>
      <c r="I54" s="100"/>
      <c r="J54" s="100"/>
      <c r="K54" s="100"/>
      <c r="L54" s="100"/>
      <c r="M54" s="100"/>
      <c r="N54" s="100"/>
      <c r="O54" s="100"/>
      <c r="P54" s="100"/>
      <c r="Q54" s="100"/>
      <c r="R54" s="100"/>
      <c r="S54" s="100"/>
      <c r="T54" s="100"/>
      <c r="U54" s="100"/>
      <c r="V54" s="100"/>
      <c r="W54" s="100"/>
      <c r="X54" s="100"/>
      <c r="Y54" s="100"/>
      <c r="Z54" s="100"/>
      <c r="AA54" s="100"/>
      <c r="AB54" s="100"/>
      <c r="AC54" s="100"/>
      <c r="AD54" s="100"/>
      <c r="AE54" s="100"/>
      <c r="AF54" s="100"/>
      <c r="AG54" s="100"/>
      <c r="AH54" s="100"/>
      <c r="AI54" s="100"/>
      <c r="AJ54" s="100"/>
      <c r="AK54" s="100"/>
      <c r="AL54" s="100"/>
      <c r="AM54" s="100"/>
      <c r="AN54" s="100"/>
      <c r="AO54" s="100"/>
      <c r="AP54" s="100"/>
      <c r="AQ54" s="100"/>
      <c r="AR54" s="100"/>
      <c r="AS54" s="100"/>
      <c r="AT54" s="100"/>
      <c r="AU54" s="100"/>
      <c r="AV54" s="100"/>
      <c r="AW54" s="100"/>
      <c r="AX54" s="100"/>
      <c r="AY54" s="100"/>
      <c r="AZ54" s="100"/>
      <c r="BA54" s="100"/>
      <c r="BB54" s="100"/>
      <c r="BC54" s="100"/>
      <c r="BD54" s="100"/>
      <c r="BE54" s="100"/>
      <c r="BF54" s="100"/>
      <c r="BG54" s="100"/>
      <c r="BH54" s="100"/>
      <c r="BI54" s="100"/>
      <c r="BJ54" s="100"/>
      <c r="BK54" s="100"/>
      <c r="BL54" s="100"/>
    </row>
    <row r="55" spans="1:64" s="60" customFormat="1" ht="30" customHeight="1" x14ac:dyDescent="0.2">
      <c r="A55" s="45"/>
      <c r="B55" s="101" t="s">
        <v>75</v>
      </c>
      <c r="C55" s="92" t="s">
        <v>10</v>
      </c>
      <c r="D55" s="93">
        <v>0</v>
      </c>
      <c r="E55" s="94">
        <v>45597</v>
      </c>
      <c r="F55" s="94">
        <v>45640</v>
      </c>
      <c r="G55" s="89">
        <f>Milestones34[[#This Row],[End]]-Milestones34[[#This Row],[Start]]</f>
        <v>43</v>
      </c>
      <c r="H55" s="99"/>
      <c r="I55" s="100"/>
      <c r="J55" s="100"/>
      <c r="K55" s="100"/>
      <c r="L55" s="100"/>
      <c r="M55" s="100"/>
      <c r="N55" s="100"/>
      <c r="O55" s="100"/>
      <c r="P55" s="100"/>
      <c r="Q55" s="100"/>
      <c r="R55" s="100"/>
      <c r="S55" s="100"/>
      <c r="T55" s="100"/>
      <c r="U55" s="100"/>
      <c r="V55" s="100"/>
      <c r="W55" s="100"/>
      <c r="X55" s="100"/>
      <c r="Y55" s="100"/>
      <c r="Z55" s="100"/>
      <c r="AA55" s="100"/>
      <c r="AB55" s="100"/>
      <c r="AC55" s="100"/>
      <c r="AD55" s="100"/>
      <c r="AE55" s="100"/>
      <c r="AF55" s="100"/>
      <c r="AG55" s="100"/>
      <c r="AH55" s="100"/>
      <c r="AI55" s="100"/>
      <c r="AJ55" s="100"/>
      <c r="AK55" s="100"/>
      <c r="AL55" s="100"/>
      <c r="AM55" s="100"/>
      <c r="AN55" s="100"/>
      <c r="AO55" s="100"/>
      <c r="AP55" s="100"/>
      <c r="AQ55" s="100"/>
      <c r="AR55" s="100"/>
      <c r="AS55" s="100"/>
      <c r="AT55" s="100"/>
      <c r="AU55" s="100"/>
      <c r="AV55" s="100"/>
      <c r="AW55" s="100"/>
      <c r="AX55" s="100"/>
      <c r="AY55" s="100"/>
      <c r="AZ55" s="100"/>
      <c r="BA55" s="100"/>
      <c r="BB55" s="100"/>
      <c r="BC55" s="100"/>
      <c r="BD55" s="100"/>
      <c r="BE55" s="100"/>
      <c r="BF55" s="100"/>
      <c r="BG55" s="100"/>
      <c r="BH55" s="100"/>
      <c r="BI55" s="100"/>
      <c r="BJ55" s="100"/>
      <c r="BK55" s="100"/>
      <c r="BL55" s="100"/>
    </row>
    <row r="56" spans="1:64" s="60" customFormat="1" ht="30" customHeight="1" x14ac:dyDescent="0.2">
      <c r="A56" s="45"/>
      <c r="B56" s="101" t="s">
        <v>76</v>
      </c>
      <c r="C56" s="92" t="s">
        <v>27</v>
      </c>
      <c r="D56" s="93">
        <v>0.75</v>
      </c>
      <c r="E56" s="94">
        <v>45597</v>
      </c>
      <c r="F56" s="94">
        <v>45640</v>
      </c>
      <c r="G56" s="89">
        <f>Milestones34[[#This Row],[End]]-Milestones34[[#This Row],[Start]]</f>
        <v>43</v>
      </c>
      <c r="H56" s="99"/>
      <c r="I56" s="100"/>
      <c r="J56" s="100"/>
      <c r="K56" s="100"/>
      <c r="L56" s="100"/>
      <c r="M56" s="100"/>
      <c r="N56" s="100"/>
      <c r="O56" s="100"/>
      <c r="P56" s="100"/>
      <c r="Q56" s="100"/>
      <c r="R56" s="100"/>
      <c r="S56" s="100"/>
      <c r="T56" s="100"/>
      <c r="U56" s="100"/>
      <c r="V56" s="100"/>
      <c r="W56" s="100"/>
      <c r="X56" s="100"/>
      <c r="Y56" s="100"/>
      <c r="Z56" s="100"/>
      <c r="AA56" s="100"/>
      <c r="AB56" s="100"/>
      <c r="AC56" s="100"/>
      <c r="AD56" s="100"/>
      <c r="AE56" s="100"/>
      <c r="AF56" s="100"/>
      <c r="AG56" s="100"/>
      <c r="AH56" s="100"/>
      <c r="AI56" s="100"/>
      <c r="AJ56" s="100"/>
      <c r="AK56" s="100"/>
      <c r="AL56" s="100"/>
      <c r="AM56" s="100"/>
      <c r="AN56" s="100"/>
      <c r="AO56" s="100"/>
      <c r="AP56" s="100"/>
      <c r="AQ56" s="100"/>
      <c r="AR56" s="100"/>
      <c r="AS56" s="100"/>
      <c r="AT56" s="100"/>
      <c r="AU56" s="100"/>
      <c r="AV56" s="100"/>
      <c r="AW56" s="100"/>
      <c r="AX56" s="100"/>
      <c r="AY56" s="100"/>
      <c r="AZ56" s="100"/>
      <c r="BA56" s="100"/>
      <c r="BB56" s="100"/>
      <c r="BC56" s="100"/>
      <c r="BD56" s="100"/>
      <c r="BE56" s="100"/>
      <c r="BF56" s="100"/>
      <c r="BG56" s="100"/>
      <c r="BH56" s="100"/>
      <c r="BI56" s="100"/>
      <c r="BJ56" s="100"/>
      <c r="BK56" s="100"/>
      <c r="BL56" s="100"/>
    </row>
    <row r="57" spans="1:64" s="60" customFormat="1" ht="30" customHeight="1" x14ac:dyDescent="0.2">
      <c r="A57" s="45"/>
      <c r="B57" s="102" t="s">
        <v>77</v>
      </c>
      <c r="C57" s="92" t="s">
        <v>13</v>
      </c>
      <c r="D57" s="93">
        <v>1</v>
      </c>
      <c r="E57" s="94">
        <v>45604</v>
      </c>
      <c r="F57" s="94">
        <v>45606</v>
      </c>
      <c r="G57" s="89">
        <f>Milestones34[[#This Row],[End]]-Milestones34[[#This Row],[Start]]</f>
        <v>2</v>
      </c>
      <c r="H57" s="99"/>
      <c r="I57" s="100"/>
      <c r="J57" s="100"/>
      <c r="K57" s="100"/>
      <c r="L57" s="100"/>
      <c r="M57" s="100"/>
      <c r="N57" s="100"/>
      <c r="O57" s="100"/>
      <c r="P57" s="100"/>
      <c r="Q57" s="100"/>
      <c r="R57" s="100"/>
      <c r="S57" s="100"/>
      <c r="T57" s="100"/>
      <c r="U57" s="100"/>
      <c r="V57" s="100"/>
      <c r="W57" s="100"/>
      <c r="X57" s="100"/>
      <c r="Y57" s="100"/>
      <c r="Z57" s="100"/>
      <c r="AA57" s="100"/>
      <c r="AB57" s="100"/>
      <c r="AC57" s="100"/>
      <c r="AD57" s="100"/>
      <c r="AE57" s="100"/>
      <c r="AF57" s="100"/>
      <c r="AG57" s="100"/>
      <c r="AH57" s="100"/>
      <c r="AI57" s="100"/>
      <c r="AJ57" s="100"/>
      <c r="AK57" s="100"/>
      <c r="AL57" s="100"/>
      <c r="AM57" s="100"/>
      <c r="AN57" s="100"/>
      <c r="AO57" s="100"/>
      <c r="AP57" s="100"/>
      <c r="AQ57" s="100"/>
      <c r="AR57" s="100"/>
      <c r="AS57" s="100"/>
      <c r="AT57" s="100"/>
      <c r="AU57" s="100"/>
      <c r="AV57" s="100"/>
      <c r="AW57" s="100"/>
      <c r="AX57" s="100"/>
      <c r="AY57" s="100"/>
      <c r="AZ57" s="100"/>
      <c r="BA57" s="100"/>
      <c r="BB57" s="100"/>
      <c r="BC57" s="100"/>
      <c r="BD57" s="100"/>
      <c r="BE57" s="100"/>
      <c r="BF57" s="100"/>
      <c r="BG57" s="100"/>
      <c r="BH57" s="100"/>
      <c r="BI57" s="100"/>
      <c r="BJ57" s="100"/>
      <c r="BK57" s="100"/>
      <c r="BL57" s="100"/>
    </row>
    <row r="58" spans="1:64" s="60" customFormat="1" ht="30" customHeight="1" x14ac:dyDescent="0.2">
      <c r="A58" s="45"/>
      <c r="B58" s="103" t="s">
        <v>79</v>
      </c>
      <c r="C58" s="92" t="s">
        <v>10</v>
      </c>
      <c r="D58" s="93">
        <v>0.25</v>
      </c>
      <c r="E58" s="94">
        <v>45626</v>
      </c>
      <c r="F58" s="94">
        <v>45630</v>
      </c>
      <c r="G58" s="89">
        <f>Milestones34[[#This Row],[End]]-Milestones34[[#This Row],[Start]]</f>
        <v>4</v>
      </c>
      <c r="H58" s="99"/>
      <c r="I58" s="100"/>
      <c r="J58" s="100"/>
      <c r="K58" s="100"/>
      <c r="L58" s="100"/>
      <c r="M58" s="100"/>
      <c r="N58" s="100"/>
      <c r="O58" s="100"/>
      <c r="P58" s="100"/>
      <c r="Q58" s="100"/>
      <c r="R58" s="100"/>
      <c r="S58" s="100"/>
      <c r="T58" s="100"/>
      <c r="U58" s="100"/>
      <c r="V58" s="100"/>
      <c r="W58" s="100"/>
      <c r="X58" s="100"/>
      <c r="Y58" s="100"/>
      <c r="Z58" s="100"/>
      <c r="AA58" s="100"/>
      <c r="AB58" s="100"/>
      <c r="AC58" s="100"/>
      <c r="AD58" s="100"/>
      <c r="AE58" s="100"/>
      <c r="AF58" s="100"/>
      <c r="AG58" s="100"/>
      <c r="AH58" s="100"/>
      <c r="AI58" s="100"/>
      <c r="AJ58" s="100"/>
      <c r="AK58" s="100"/>
      <c r="AL58" s="100"/>
      <c r="AM58" s="100"/>
      <c r="AN58" s="100"/>
      <c r="AO58" s="100"/>
      <c r="AP58" s="100"/>
      <c r="AQ58" s="100"/>
      <c r="AR58" s="100"/>
      <c r="AS58" s="100"/>
      <c r="AT58" s="100"/>
      <c r="AU58" s="100"/>
      <c r="AV58" s="100"/>
      <c r="AW58" s="100"/>
      <c r="AX58" s="100"/>
      <c r="AY58" s="100"/>
      <c r="AZ58" s="100"/>
      <c r="BA58" s="100"/>
      <c r="BB58" s="100"/>
      <c r="BC58" s="100"/>
      <c r="BD58" s="100"/>
      <c r="BE58" s="100"/>
      <c r="BF58" s="100"/>
      <c r="BG58" s="100"/>
      <c r="BH58" s="100"/>
      <c r="BI58" s="100"/>
      <c r="BJ58" s="100"/>
      <c r="BK58" s="100"/>
      <c r="BL58" s="100"/>
    </row>
    <row r="59" spans="1:64" s="60" customFormat="1" ht="30" customHeight="1" x14ac:dyDescent="0.2">
      <c r="A59" s="45"/>
      <c r="B59" s="101" t="s">
        <v>81</v>
      </c>
      <c r="C59" s="92" t="s">
        <v>27</v>
      </c>
      <c r="D59" s="93">
        <v>0.75</v>
      </c>
      <c r="E59" s="94">
        <v>45597</v>
      </c>
      <c r="F59" s="94">
        <v>45640</v>
      </c>
      <c r="G59" s="89">
        <f>Milestones34[[#This Row],[End]]-Milestones34[[#This Row],[Start]]</f>
        <v>43</v>
      </c>
      <c r="H59" s="99"/>
      <c r="I59" s="100"/>
      <c r="J59" s="100"/>
      <c r="K59" s="100"/>
      <c r="L59" s="100"/>
      <c r="M59" s="100"/>
      <c r="N59" s="100"/>
      <c r="O59" s="100"/>
      <c r="P59" s="100"/>
      <c r="Q59" s="100"/>
      <c r="R59" s="100"/>
      <c r="S59" s="100"/>
      <c r="T59" s="100"/>
      <c r="U59" s="100"/>
      <c r="V59" s="100"/>
      <c r="W59" s="100"/>
      <c r="X59" s="100"/>
      <c r="Y59" s="100"/>
      <c r="Z59" s="100"/>
      <c r="AA59" s="100"/>
      <c r="AB59" s="100"/>
      <c r="AC59" s="100"/>
      <c r="AD59" s="100"/>
      <c r="AE59" s="100"/>
      <c r="AF59" s="100"/>
      <c r="AG59" s="100"/>
      <c r="AH59" s="100"/>
      <c r="AI59" s="100"/>
      <c r="AJ59" s="100"/>
      <c r="AK59" s="100"/>
      <c r="AL59" s="100"/>
      <c r="AM59" s="100"/>
      <c r="AN59" s="100"/>
      <c r="AO59" s="100"/>
      <c r="AP59" s="100"/>
      <c r="AQ59" s="100"/>
      <c r="AR59" s="100"/>
      <c r="AS59" s="100"/>
      <c r="AT59" s="100"/>
      <c r="AU59" s="100"/>
      <c r="AV59" s="100"/>
      <c r="AW59" s="100"/>
      <c r="AX59" s="100"/>
      <c r="AY59" s="100"/>
      <c r="AZ59" s="100"/>
      <c r="BA59" s="100"/>
      <c r="BB59" s="100"/>
      <c r="BC59" s="100"/>
      <c r="BD59" s="100"/>
      <c r="BE59" s="100"/>
      <c r="BF59" s="100"/>
      <c r="BG59" s="100"/>
      <c r="BH59" s="100"/>
      <c r="BI59" s="100"/>
      <c r="BJ59" s="100"/>
      <c r="BK59" s="100"/>
      <c r="BL59" s="100"/>
    </row>
    <row r="60" spans="1:64" s="60" customFormat="1" ht="30" customHeight="1" x14ac:dyDescent="0.2">
      <c r="A60" s="45"/>
      <c r="B60" s="101" t="s">
        <v>84</v>
      </c>
      <c r="C60" s="92" t="s">
        <v>10</v>
      </c>
      <c r="D60" s="93">
        <v>0</v>
      </c>
      <c r="E60" s="94">
        <v>45597</v>
      </c>
      <c r="F60" s="94">
        <v>45640</v>
      </c>
      <c r="G60" s="89">
        <f>Milestones34[[#This Row],[End]]-Milestones34[[#This Row],[Start]]</f>
        <v>43</v>
      </c>
      <c r="H60" s="99"/>
      <c r="I60" s="100"/>
      <c r="J60" s="100"/>
      <c r="K60" s="100"/>
      <c r="L60" s="100"/>
      <c r="M60" s="100"/>
      <c r="N60" s="100"/>
      <c r="O60" s="100"/>
      <c r="P60" s="100"/>
      <c r="Q60" s="100"/>
      <c r="R60" s="100"/>
      <c r="S60" s="100"/>
      <c r="T60" s="100"/>
      <c r="U60" s="100"/>
      <c r="V60" s="100"/>
      <c r="W60" s="100"/>
      <c r="X60" s="100"/>
      <c r="Y60" s="100"/>
      <c r="Z60" s="100"/>
      <c r="AA60" s="100"/>
      <c r="AB60" s="100"/>
      <c r="AC60" s="100"/>
      <c r="AD60" s="100"/>
      <c r="AE60" s="100"/>
      <c r="AF60" s="100"/>
      <c r="AG60" s="100"/>
      <c r="AH60" s="100"/>
      <c r="AI60" s="100"/>
      <c r="AJ60" s="100"/>
      <c r="AK60" s="100"/>
      <c r="AL60" s="100"/>
      <c r="AM60" s="100"/>
      <c r="AN60" s="100"/>
      <c r="AO60" s="100"/>
      <c r="AP60" s="100"/>
      <c r="AQ60" s="100"/>
      <c r="AR60" s="100"/>
      <c r="AS60" s="100"/>
      <c r="AT60" s="100"/>
      <c r="AU60" s="100"/>
      <c r="AV60" s="100"/>
      <c r="AW60" s="100"/>
      <c r="AX60" s="100"/>
      <c r="AY60" s="100"/>
      <c r="AZ60" s="100"/>
      <c r="BA60" s="100"/>
      <c r="BB60" s="100"/>
      <c r="BC60" s="100"/>
      <c r="BD60" s="100"/>
      <c r="BE60" s="100"/>
      <c r="BF60" s="100"/>
      <c r="BG60" s="100"/>
      <c r="BH60" s="100"/>
      <c r="BI60" s="100"/>
      <c r="BJ60" s="100"/>
      <c r="BK60" s="100"/>
      <c r="BL60" s="100"/>
    </row>
    <row r="61" spans="1:64" s="60" customFormat="1" ht="30" customHeight="1" thickBot="1" x14ac:dyDescent="0.25">
      <c r="A61" s="55"/>
      <c r="B61" s="101" t="s">
        <v>86</v>
      </c>
      <c r="C61" s="92" t="s">
        <v>27</v>
      </c>
      <c r="D61" s="93">
        <v>0.75</v>
      </c>
      <c r="E61" s="94">
        <v>45617</v>
      </c>
      <c r="F61" s="94">
        <v>45626</v>
      </c>
      <c r="G61" s="89">
        <f>Milestones34[[#This Row],[End]]-Milestones34[[#This Row],[Start]]</f>
        <v>9</v>
      </c>
      <c r="H61" s="104"/>
      <c r="I61" s="105"/>
      <c r="J61" s="105"/>
      <c r="K61" s="105"/>
      <c r="L61" s="105"/>
      <c r="M61" s="105"/>
      <c r="N61" s="105"/>
      <c r="O61" s="105"/>
      <c r="P61" s="105"/>
      <c r="Q61" s="105"/>
      <c r="R61" s="105"/>
      <c r="S61" s="105"/>
      <c r="T61" s="105"/>
      <c r="U61" s="105"/>
      <c r="V61" s="105"/>
      <c r="W61" s="105"/>
      <c r="X61" s="105"/>
      <c r="Y61" s="105"/>
      <c r="Z61" s="105"/>
      <c r="AA61" s="105"/>
      <c r="AB61" s="105"/>
      <c r="AC61" s="105"/>
      <c r="AD61" s="105"/>
      <c r="AE61" s="105"/>
      <c r="AF61" s="105"/>
      <c r="AG61" s="105"/>
      <c r="AH61" s="105"/>
      <c r="AI61" s="105"/>
      <c r="AJ61" s="105"/>
      <c r="AK61" s="105"/>
      <c r="AL61" s="105"/>
      <c r="AM61" s="105"/>
      <c r="AN61" s="105"/>
      <c r="AO61" s="105"/>
      <c r="AP61" s="105"/>
      <c r="AQ61" s="105"/>
      <c r="AR61" s="105"/>
      <c r="AS61" s="105"/>
      <c r="AT61" s="105"/>
      <c r="AU61" s="105"/>
      <c r="AV61" s="105"/>
      <c r="AW61" s="105"/>
      <c r="AX61" s="105"/>
      <c r="AY61" s="105"/>
      <c r="AZ61" s="105"/>
      <c r="BA61" s="105"/>
      <c r="BB61" s="105"/>
      <c r="BC61" s="105"/>
      <c r="BD61" s="105"/>
      <c r="BE61" s="105"/>
      <c r="BF61" s="105"/>
      <c r="BG61" s="105"/>
      <c r="BH61" s="105"/>
      <c r="BI61" s="105"/>
      <c r="BJ61" s="105"/>
      <c r="BK61" s="105"/>
      <c r="BL61" s="105"/>
    </row>
    <row r="62" spans="1:64" ht="30" customHeight="1" x14ac:dyDescent="0.2">
      <c r="C62" s="106"/>
      <c r="G62" s="107"/>
      <c r="H62" s="108"/>
    </row>
    <row r="63" spans="1:64" ht="30" customHeight="1" x14ac:dyDescent="0.2">
      <c r="C63" s="109"/>
    </row>
  </sheetData>
  <mergeCells count="2">
    <mergeCell ref="P5:U5"/>
    <mergeCell ref="V5:W5"/>
  </mergeCells>
  <conditionalFormatting sqref="D8:D9">
    <cfRule type="dataBar" priority="6">
      <dataBar>
        <cfvo type="num" val="0"/>
        <cfvo type="num" val="1"/>
        <color rgb="FFCAF4E4"/>
      </dataBar>
      <extLst>
        <ext xmlns:x14="http://schemas.microsoft.com/office/spreadsheetml/2009/9/main" uri="{B025F937-C7B1-47D3-B67F-A62EFF666E3E}">
          <x14:id>{3C68F1C2-FD54-0942-B245-4535EB1D6F0A}</x14:id>
        </ext>
      </extLst>
    </cfRule>
  </conditionalFormatting>
  <conditionalFormatting sqref="D10:D61">
    <cfRule type="dataBar" priority="2">
      <dataBar>
        <cfvo type="num" val="0"/>
        <cfvo type="num" val="1"/>
        <color rgb="FF4868E5"/>
      </dataBar>
      <extLst>
        <ext xmlns:x14="http://schemas.microsoft.com/office/spreadsheetml/2009/9/main" uri="{B025F937-C7B1-47D3-B67F-A62EFF666E3E}">
          <x14:id>{4105A4EA-AE35-EC44-BECA-037FFB37EAE0}</x14:id>
        </ext>
      </extLst>
    </cfRule>
  </conditionalFormatting>
  <conditionalFormatting sqref="I7:BL8">
    <cfRule type="expression" dxfId="2" priority="3">
      <formula>I$7&lt;=TODAY()</formula>
    </cfRule>
  </conditionalFormatting>
  <conditionalFormatting sqref="I9:BL60">
    <cfRule type="expression" dxfId="1" priority="7" stopIfTrue="1">
      <formula>AND(I$7&gt;=$E9+1,I$7&lt;=$E9+$G9-2)</formula>
    </cfRule>
  </conditionalFormatting>
  <conditionalFormatting sqref="I10:BL60">
    <cfRule type="expression" dxfId="0" priority="8">
      <formula>I$7&lt;=Today</formula>
    </cfRule>
  </conditionalFormatting>
  <dataValidations count="10">
    <dataValidation type="list" errorStyle="warning" allowBlank="1" showInputMessage="1" showErrorMessage="1" error="Select a value from the dropdown list. Or enter one of the following: 0%, 25%, 50%, 75%, or 100%" sqref="D10:D61" xr:uid="{7BC5CD0C-D4A6-2B4F-8B17-DB5764CCEC11}">
      <formula1>"0%,25%,50%,75%,100%"</formula1>
    </dataValidation>
    <dataValidation allowBlank="1" showInputMessage="1" showErrorMessage="1" prompt="This row marks the end of the Gantt milestone data. DO NOT enter anything in this row. _x000a__x000a_To add more items, insert new rows above this one." sqref="A61" xr:uid="{86A0D674-788D-FC43-A9F1-91A42BD8F413}"/>
    <dataValidation allowBlank="1" showInputMessage="1" showErrorMessage="1" promptTitle="Enter Project information " prompt="Starting in cell B10 through cell F10, enter Milestone Description, assign the item, enter the progress of the task as a percent of completion, enter a start date and duration of task in number of days. Gantt chart will auto update. " sqref="A10:A11" xr:uid="{515EFE71-BC0E-BF49-84AC-AD5C91524F3E}"/>
    <dataValidation allowBlank="1" showInputMessage="1" showErrorMessage="1" prompt="B8 contains headers for the project schedule. H8 through BK8 has the first letter of each day of the week for the date above. All timeline charting is auto generated based on the start date and number of days entered. " sqref="A8" xr:uid="{0A2A9E1C-8031-5846-8F57-0E21F51EF033}"/>
    <dataValidation allowBlank="1" showInputMessage="1" showErrorMessage="1" prompt="Months for the dates in row 6 are displayed starting in cells H6 through cell BK6.  Days of the month are in row 7 starting in cell H7.  Do not modify these cells. They are auto updated based on the project start date and scrollbar increment.  _x000a_" sqref="A7" xr:uid="{3E9F2F38-1B3D-304E-994D-9B03FE0A9B1B}"/>
    <dataValidation allowBlank="1" showInputMessage="1" showErrorMessage="1" prompt="To modify the default Milestone Marker type, enter a 0, 1, or 2, in cell C6. The corresponding marker will appear in cell D6. To change the markers, modify the conditional format for that cell and the table below._x000a_" sqref="A6" xr:uid="{CAD11B60-F41A-5243-B058-46F084DEEA67}"/>
    <dataValidation allowBlank="1" showInputMessage="1" showErrorMessage="1" prompt="A Scrolling Increment is in cell U5. Scrollbar is in cells H5 through M5. Increasing the scrolling increment or using the scrollbar will increment the Gantt chart timeline. _x000a_An input of 0 in cell U5 resets the charting to the start of the project._x000a_" sqref="A5" xr:uid="{CBC40218-E728-B149-B968-C0CC9235D89C}"/>
    <dataValidation allowBlank="1" showInputMessage="1" showErrorMessage="1" prompt="Enter Company Name in cell B3._x000a__x000a_Enter Project Lead Name in cell B4._x000a__x000a_Enter the Project Start date in cell C5 or allow the sample formula to find the smallest date value from the Gantt Data table.  Project Start Date: label is in cell B5." sqref="A3" xr:uid="{59CFBBD0-4EB1-C243-88F9-836657E94C21}"/>
    <dataValidation allowBlank="1" showInputMessage="1" showErrorMessage="1" promptTitle="Create a Gantt Chart " prompt="Enter title of this project in cell B2. _x000a__x000a_Information about how to use this worksheet, including instructions for screen readers and the author of this workbook is in the About worksheet._x000a_Continue navigating down column A to hear further instructions." sqref="A2" xr:uid="{5BF0BB70-0013-3D43-B3B0-83FEC53F3E4B}"/>
    <dataValidation type="whole" operator="greaterThanOrEqual" allowBlank="1" showInputMessage="1" promptTitle="Scrolling Increment" prompt="Changing this number will scroll the Gantt Chart view." sqref="V5" xr:uid="{86B553D2-4374-694F-856D-68E2FBF98640}">
      <formula1>0</formula1>
    </dataValidation>
  </dataValidations>
  <pageMargins left="0.7" right="0.7" top="0.75" bottom="0.75" header="0.3" footer="0.3"/>
  <drawing r:id="rId1"/>
  <legacyDrawing r:id="rId2"/>
  <mc:AlternateContent xmlns:mc="http://schemas.openxmlformats.org/markup-compatibility/2006">
    <mc:Choice Requires="x14">
      <controls>
        <mc:AlternateContent xmlns:mc="http://schemas.openxmlformats.org/markup-compatibility/2006">
          <mc:Choice Requires="x14">
            <control shapeId="6146" r:id="rId3" name="Scroll Bar 2">
              <controlPr defaultSize="0" autoPict="0" altText="Scrollbar for scrolling through the Gantt Timeline.">
                <anchor moveWithCells="1">
                  <from>
                    <xdr:col>8</xdr:col>
                    <xdr:colOff>38100</xdr:colOff>
                    <xdr:row>4</xdr:row>
                    <xdr:rowOff>25400</xdr:rowOff>
                  </from>
                  <to>
                    <xdr:col>13</xdr:col>
                    <xdr:colOff>12700</xdr:colOff>
                    <xdr:row>4</xdr:row>
                    <xdr:rowOff>546100</xdr:rowOff>
                  </to>
                </anchor>
              </controlPr>
            </control>
          </mc:Choice>
        </mc:AlternateContent>
      </controls>
    </mc:Choice>
  </mc:AlternateContent>
  <tableParts count="1">
    <tablePart r:id="rId4"/>
  </tableParts>
  <extLst>
    <ext xmlns:x14="http://schemas.microsoft.com/office/spreadsheetml/2009/9/main" uri="{78C0D931-6437-407d-A8EE-F0AAD7539E65}">
      <x14:conditionalFormattings>
        <x14:conditionalFormatting xmlns:xm="http://schemas.microsoft.com/office/excel/2006/main">
          <x14:cfRule type="iconSet" priority="1" id="{CEC2E672-5B55-EC47-9113-AE67F329035F}">
            <x14:iconSet custom="1">
              <x14:cfvo type="percent">
                <xm:f>0</xm:f>
              </x14:cfvo>
              <x14:cfvo type="num">
                <xm:f>0</xm:f>
              </x14:cfvo>
              <x14:cfvo type="num">
                <xm:f>1</xm:f>
              </x14:cfvo>
              <x14:cfIcon iconSet="NoIcons" iconId="0"/>
              <x14:cfIcon iconSet="NoIcons" iconId="0"/>
              <x14:cfIcon iconSet="4TrafficLights" iconId="0"/>
            </x14:iconSet>
          </x14:cfRule>
          <xm:sqref>C10:C61</xm:sqref>
        </x14:conditionalFormatting>
        <x14:conditionalFormatting xmlns:xm="http://schemas.microsoft.com/office/excel/2006/main">
          <x14:cfRule type="iconSet" priority="4" id="{13867900-5A36-794A-93E6-FA408138B342}">
            <x14:iconSet iconSet="3Flags" showValue="0" custom="1">
              <x14:cfvo type="percent">
                <xm:f>0</xm:f>
              </x14:cfvo>
              <x14:cfvo type="num">
                <xm:f>1</xm:f>
              </x14:cfvo>
              <x14:cfvo type="num">
                <xm:f>2</xm:f>
              </x14:cfvo>
              <x14:cfIcon iconSet="3Signs" iconId="1"/>
              <x14:cfIcon iconSet="3Flags" iconId="0"/>
              <x14:cfIcon iconSet="3Signs" iconId="0"/>
            </x14:iconSet>
          </x14:cfRule>
          <xm:sqref>D6</xm:sqref>
        </x14:conditionalFormatting>
        <x14:conditionalFormatting xmlns:xm="http://schemas.microsoft.com/office/excel/2006/main">
          <x14:cfRule type="dataBar" id="{3C68F1C2-FD54-0942-B245-4535EB1D6F0A}">
            <x14:dataBar minLength="0" maxLength="100" gradient="0">
              <x14:cfvo type="num">
                <xm:f>0</xm:f>
              </x14:cfvo>
              <x14:cfvo type="num">
                <xm:f>1</xm:f>
              </x14:cfvo>
              <x14:negativeFillColor rgb="FFFF0000"/>
              <x14:axisColor rgb="FF000000"/>
            </x14:dataBar>
          </x14:cfRule>
          <xm:sqref>D8:D9</xm:sqref>
        </x14:conditionalFormatting>
        <x14:conditionalFormatting xmlns:xm="http://schemas.microsoft.com/office/excel/2006/main">
          <x14:cfRule type="dataBar" id="{4105A4EA-AE35-EC44-BECA-037FFB37EAE0}">
            <x14:dataBar minLength="0" maxLength="100" border="1" gradient="0" negativeBarBorderColorSameAsPositive="0">
              <x14:cfvo type="num">
                <xm:f>0</xm:f>
              </x14:cfvo>
              <x14:cfvo type="num">
                <xm:f>1</xm:f>
              </x14:cfvo>
              <x14:borderColor rgb="FF4868E5"/>
              <x14:negativeFillColor rgb="FFFF0000"/>
              <x14:negativeBorderColor rgb="FFFF0000"/>
              <x14:axisColor rgb="FF000000"/>
            </x14:dataBar>
          </x14:cfRule>
          <xm:sqref>D10:D61</xm:sqref>
        </x14:conditionalFormatting>
        <x14:conditionalFormatting xmlns:xm="http://schemas.microsoft.com/office/excel/2006/main">
          <x14:cfRule type="iconSet" priority="5" id="{2C058DFB-F173-9A42-BD40-6A49967309E9}">
            <x14:iconSet iconSet="3Stars" showValue="0" custom="1">
              <x14:cfvo type="percent">
                <xm:f>0</xm:f>
              </x14:cfvo>
              <x14:cfvo type="num">
                <xm:f>1</xm:f>
              </x14:cfvo>
              <x14:cfvo type="num">
                <xm:f>2</xm:f>
              </x14:cfvo>
              <x14:cfIcon iconSet="3Signs" iconId="1"/>
              <x14:cfIcon iconSet="3Flags" iconId="0"/>
              <x14:cfIcon iconSet="3Signs" iconId="0"/>
            </x14:iconSet>
          </x14:cfRule>
          <xm:sqref>I9:BL60</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4CC045-E26B-1A45-8692-ACCED8DE4B16}">
  <dimension ref="A1:A59"/>
  <sheetViews>
    <sheetView workbookViewId="0">
      <selection activeCell="E80" sqref="E80"/>
    </sheetView>
  </sheetViews>
  <sheetFormatPr baseColWidth="10" defaultColWidth="11.5" defaultRowHeight="15" x14ac:dyDescent="0.2"/>
  <sheetData>
    <row r="1" spans="1:1" ht="16" x14ac:dyDescent="0.2">
      <c r="A1" s="16" t="s">
        <v>104</v>
      </c>
    </row>
    <row r="2" spans="1:1" x14ac:dyDescent="0.2">
      <c r="A2" s="17" t="s">
        <v>105</v>
      </c>
    </row>
    <row r="3" spans="1:1" x14ac:dyDescent="0.2">
      <c r="A3" s="18" t="s">
        <v>106</v>
      </c>
    </row>
    <row r="4" spans="1:1" x14ac:dyDescent="0.2">
      <c r="A4" s="18" t="s">
        <v>107</v>
      </c>
    </row>
    <row r="5" spans="1:1" x14ac:dyDescent="0.2">
      <c r="A5" s="18" t="s">
        <v>108</v>
      </c>
    </row>
    <row r="6" spans="1:1" x14ac:dyDescent="0.2">
      <c r="A6" s="18" t="s">
        <v>109</v>
      </c>
    </row>
    <row r="7" spans="1:1" x14ac:dyDescent="0.2">
      <c r="A7" s="17" t="s">
        <v>110</v>
      </c>
    </row>
    <row r="8" spans="1:1" x14ac:dyDescent="0.2">
      <c r="A8" s="19" t="s">
        <v>111</v>
      </c>
    </row>
    <row r="9" spans="1:1" x14ac:dyDescent="0.2">
      <c r="A9" s="19" t="s">
        <v>112</v>
      </c>
    </row>
    <row r="10" spans="1:1" x14ac:dyDescent="0.2">
      <c r="A10" s="20" t="s">
        <v>113</v>
      </c>
    </row>
    <row r="11" spans="1:1" x14ac:dyDescent="0.2">
      <c r="A11" s="20" t="s">
        <v>114</v>
      </c>
    </row>
    <row r="12" spans="1:1" x14ac:dyDescent="0.2">
      <c r="A12" s="17" t="s">
        <v>115</v>
      </c>
    </row>
    <row r="13" spans="1:1" x14ac:dyDescent="0.2">
      <c r="A13" s="18" t="s">
        <v>116</v>
      </c>
    </row>
    <row r="14" spans="1:1" ht="16" x14ac:dyDescent="0.2">
      <c r="A14" s="18" t="s">
        <v>117</v>
      </c>
    </row>
    <row r="15" spans="1:1" x14ac:dyDescent="0.2">
      <c r="A15" s="18" t="s">
        <v>118</v>
      </c>
    </row>
    <row r="16" spans="1:1" x14ac:dyDescent="0.2">
      <c r="A16" s="17" t="s">
        <v>119</v>
      </c>
    </row>
    <row r="17" spans="1:1" x14ac:dyDescent="0.2">
      <c r="A17" s="17"/>
    </row>
    <row r="18" spans="1:1" x14ac:dyDescent="0.2">
      <c r="A18" s="21" t="s">
        <v>120</v>
      </c>
    </row>
    <row r="19" spans="1:1" x14ac:dyDescent="0.2">
      <c r="A19" s="22" t="s">
        <v>121</v>
      </c>
    </row>
    <row r="20" spans="1:1" x14ac:dyDescent="0.2">
      <c r="A20" s="24" t="s">
        <v>122</v>
      </c>
    </row>
    <row r="21" spans="1:1" x14ac:dyDescent="0.2">
      <c r="A21" s="24" t="s">
        <v>123</v>
      </c>
    </row>
    <row r="22" spans="1:1" x14ac:dyDescent="0.2">
      <c r="A22" s="21" t="s">
        <v>124</v>
      </c>
    </row>
    <row r="23" spans="1:1" x14ac:dyDescent="0.2">
      <c r="A23" s="25"/>
    </row>
    <row r="24" spans="1:1" x14ac:dyDescent="0.2">
      <c r="A24" s="22" t="s">
        <v>125</v>
      </c>
    </row>
    <row r="25" spans="1:1" x14ac:dyDescent="0.2">
      <c r="A25" s="23"/>
    </row>
    <row r="26" spans="1:1" ht="16" x14ac:dyDescent="0.2">
      <c r="A26" s="16" t="s">
        <v>126</v>
      </c>
    </row>
    <row r="27" spans="1:1" x14ac:dyDescent="0.2">
      <c r="A27" s="26" t="s">
        <v>127</v>
      </c>
    </row>
    <row r="28" spans="1:1" x14ac:dyDescent="0.2">
      <c r="A28" s="26" t="s">
        <v>128</v>
      </c>
    </row>
    <row r="29" spans="1:1" x14ac:dyDescent="0.2">
      <c r="A29" s="26" t="s">
        <v>129</v>
      </c>
    </row>
    <row r="30" spans="1:1" x14ac:dyDescent="0.2">
      <c r="A30" s="21" t="s">
        <v>124</v>
      </c>
    </row>
    <row r="31" spans="1:1" x14ac:dyDescent="0.2">
      <c r="A31" s="27" t="s">
        <v>130</v>
      </c>
    </row>
    <row r="32" spans="1:1" x14ac:dyDescent="0.2">
      <c r="A32" s="27" t="s">
        <v>131</v>
      </c>
    </row>
    <row r="33" spans="1:1" x14ac:dyDescent="0.2">
      <c r="A33" s="27" t="s">
        <v>132</v>
      </c>
    </row>
    <row r="34" spans="1:1" x14ac:dyDescent="0.2">
      <c r="A34" s="28" t="s">
        <v>133</v>
      </c>
    </row>
    <row r="35" spans="1:1" x14ac:dyDescent="0.2">
      <c r="A35" s="29" t="s">
        <v>134</v>
      </c>
    </row>
    <row r="36" spans="1:1" x14ac:dyDescent="0.2">
      <c r="A36" s="29" t="s">
        <v>135</v>
      </c>
    </row>
    <row r="37" spans="1:1" x14ac:dyDescent="0.2">
      <c r="A37" s="29" t="s">
        <v>136</v>
      </c>
    </row>
    <row r="38" spans="1:1" x14ac:dyDescent="0.2">
      <c r="A38" s="29" t="s">
        <v>137</v>
      </c>
    </row>
    <row r="39" spans="1:1" x14ac:dyDescent="0.2">
      <c r="A39" s="29" t="s">
        <v>138</v>
      </c>
    </row>
    <row r="40" spans="1:1" x14ac:dyDescent="0.2">
      <c r="A40" s="29" t="s">
        <v>139</v>
      </c>
    </row>
    <row r="41" spans="1:1" x14ac:dyDescent="0.2">
      <c r="A41" s="29" t="s">
        <v>140</v>
      </c>
    </row>
    <row r="42" spans="1:1" x14ac:dyDescent="0.2">
      <c r="A42" s="30"/>
    </row>
    <row r="43" spans="1:1" x14ac:dyDescent="0.2">
      <c r="A43" s="23"/>
    </row>
    <row r="44" spans="1:1" ht="16" x14ac:dyDescent="0.2">
      <c r="A44" s="16" t="s">
        <v>141</v>
      </c>
    </row>
    <row r="45" spans="1:1" x14ac:dyDescent="0.2">
      <c r="A45" s="23" t="s">
        <v>142</v>
      </c>
    </row>
    <row r="46" spans="1:1" x14ac:dyDescent="0.2">
      <c r="A46" s="19" t="s">
        <v>143</v>
      </c>
    </row>
    <row r="47" spans="1:1" x14ac:dyDescent="0.2">
      <c r="A47" s="31" t="s">
        <v>144</v>
      </c>
    </row>
    <row r="48" spans="1:1" x14ac:dyDescent="0.2">
      <c r="A48" s="31" t="s">
        <v>145</v>
      </c>
    </row>
    <row r="49" spans="1:1" x14ac:dyDescent="0.2">
      <c r="A49" s="19" t="s">
        <v>146</v>
      </c>
    </row>
    <row r="50" spans="1:1" x14ac:dyDescent="0.2">
      <c r="A50" s="31" t="s">
        <v>147</v>
      </c>
    </row>
    <row r="51" spans="1:1" x14ac:dyDescent="0.2">
      <c r="A51" s="31" t="s">
        <v>148</v>
      </c>
    </row>
    <row r="52" spans="1:1" x14ac:dyDescent="0.2">
      <c r="A52" s="31" t="s">
        <v>149</v>
      </c>
    </row>
    <row r="53" spans="1:1" x14ac:dyDescent="0.2">
      <c r="A53" s="31" t="s">
        <v>150</v>
      </c>
    </row>
    <row r="54" spans="1:1" x14ac:dyDescent="0.2">
      <c r="A54" s="31" t="s">
        <v>151</v>
      </c>
    </row>
    <row r="55" spans="1:1" x14ac:dyDescent="0.2">
      <c r="A55" s="19"/>
    </row>
    <row r="56" spans="1:1" x14ac:dyDescent="0.2">
      <c r="A56" s="32" t="s">
        <v>152</v>
      </c>
    </row>
    <row r="57" spans="1:1" x14ac:dyDescent="0.2">
      <c r="A57" s="21" t="s">
        <v>124</v>
      </c>
    </row>
    <row r="58" spans="1:1" x14ac:dyDescent="0.2">
      <c r="A58" s="23"/>
    </row>
    <row r="59" spans="1:1" x14ac:dyDescent="0.2">
      <c r="A59" s="33"/>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D6AF61-0113-BA4E-B144-542CAEC9C364}">
  <dimension ref="A1:A12"/>
  <sheetViews>
    <sheetView workbookViewId="0">
      <selection activeCell="J26" sqref="J26"/>
    </sheetView>
  </sheetViews>
  <sheetFormatPr baseColWidth="10" defaultColWidth="11.5" defaultRowHeight="15" x14ac:dyDescent="0.2"/>
  <sheetData>
    <row r="1" spans="1:1" x14ac:dyDescent="0.2">
      <c r="A1" s="36" t="s">
        <v>153</v>
      </c>
    </row>
    <row r="2" spans="1:1" x14ac:dyDescent="0.2">
      <c r="A2" s="36" t="s">
        <v>154</v>
      </c>
    </row>
    <row r="3" spans="1:1" x14ac:dyDescent="0.2">
      <c r="A3" s="36" t="s">
        <v>155</v>
      </c>
    </row>
    <row r="4" spans="1:1" x14ac:dyDescent="0.2">
      <c r="A4" s="36" t="s">
        <v>156</v>
      </c>
    </row>
    <row r="5" spans="1:1" x14ac:dyDescent="0.2">
      <c r="A5" s="36" t="s">
        <v>157</v>
      </c>
    </row>
    <row r="6" spans="1:1" x14ac:dyDescent="0.2">
      <c r="A6" s="36" t="s">
        <v>158</v>
      </c>
    </row>
    <row r="7" spans="1:1" x14ac:dyDescent="0.2">
      <c r="A7" s="36" t="s">
        <v>159</v>
      </c>
    </row>
    <row r="10" spans="1:1" x14ac:dyDescent="0.2">
      <c r="A10" s="36" t="s">
        <v>160</v>
      </c>
    </row>
    <row r="11" spans="1:1" x14ac:dyDescent="0.2">
      <c r="A11" s="36" t="s">
        <v>161</v>
      </c>
    </row>
    <row r="12" spans="1:1" x14ac:dyDescent="0.2">
      <c r="A12" s="36" t="s">
        <v>162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89F074-1632-8C46-B64A-EFAD249D2688}">
  <dimension ref="A1"/>
  <sheetViews>
    <sheetView topLeftCell="A3" workbookViewId="0">
      <selection activeCell="T22" sqref="T22"/>
    </sheetView>
  </sheetViews>
  <sheetFormatPr baseColWidth="10" defaultColWidth="11.5" defaultRowHeight="15" x14ac:dyDescent="0.2"/>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6A01B4-65A8-9B46-9A1A-E2839E53492A}">
  <dimension ref="A1"/>
  <sheetViews>
    <sheetView workbookViewId="0">
      <selection activeCell="I33" sqref="I33"/>
    </sheetView>
  </sheetViews>
  <sheetFormatPr baseColWidth="10" defaultColWidth="11.5" defaultRowHeight="15" x14ac:dyDescent="0.2"/>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Template>TM10000053</Template>
  <Application>Microsoft Macintosh Excel</Application>
  <DocSecurity>0</DocSecurity>
  <ScaleCrop>false</ScaleCrop>
  <HeadingPairs>
    <vt:vector size="4" baseType="variant">
      <vt:variant>
        <vt:lpstr>Worksheets</vt:lpstr>
      </vt:variant>
      <vt:variant>
        <vt:i4>6</vt:i4>
      </vt:variant>
      <vt:variant>
        <vt:lpstr>Named Ranges</vt:lpstr>
      </vt:variant>
      <vt:variant>
        <vt:i4>4</vt:i4>
      </vt:variant>
    </vt:vector>
  </HeadingPairs>
  <TitlesOfParts>
    <vt:vector size="10" baseType="lpstr">
      <vt:lpstr>TASKS</vt:lpstr>
      <vt:lpstr>Gantt View</vt:lpstr>
      <vt:lpstr>Project Requirement </vt:lpstr>
      <vt:lpstr>command</vt:lpstr>
      <vt:lpstr>map view</vt:lpstr>
      <vt:lpstr>crime workflow</vt:lpstr>
      <vt:lpstr>'Gantt View'!Milestone_Marker</vt:lpstr>
      <vt:lpstr>TASKS!Print_Titles</vt:lpstr>
      <vt:lpstr>'Gantt View'!Project_Start</vt:lpstr>
      <vt:lpstr>'Gantt View'!Scrolling_Increment</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TANG, XUEWEN</dc:creator>
  <cp:keywords/>
  <dc:description/>
  <cp:lastModifiedBy>TANG, XUEWEN</cp:lastModifiedBy>
  <cp:revision/>
  <dcterms:created xsi:type="dcterms:W3CDTF">2017-08-18T20:54:39Z</dcterms:created>
  <dcterms:modified xsi:type="dcterms:W3CDTF">2024-12-11T19:06:41Z</dcterms:modified>
  <cp:category/>
  <cp:contentStatus/>
</cp:coreProperties>
</file>